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My Drive\Misc\"/>
    </mc:Choice>
  </mc:AlternateContent>
  <xr:revisionPtr revIDLastSave="0" documentId="13_ncr:1_{5F3297A4-62C9-44FD-A47B-511401430400}" xr6:coauthVersionLast="47" xr6:coauthVersionMax="47" xr10:uidLastSave="{00000000-0000-0000-0000-000000000000}"/>
  <bookViews>
    <workbookView xWindow="-108" yWindow="-108" windowWidth="23256" windowHeight="12576" xr2:uid="{00000000-000D-0000-FFFF-FFFF00000000}"/>
  </bookViews>
  <sheets>
    <sheet name="טבלת שעות" sheetId="1" r:id="rId1"/>
    <sheet name="Back" sheetId="2" state="hidden" r:id="rId2"/>
  </sheets>
  <definedNames>
    <definedName name="_xlnm._FilterDatabase" localSheetId="1" hidden="1">Back!$V$4:$W$141</definedName>
  </definedName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B7" i="2" s="1"/>
  <c r="A8" i="2"/>
  <c r="B8" i="2" s="1"/>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B36" i="2" s="1"/>
  <c r="A37" i="2"/>
  <c r="B37" i="2" s="1"/>
  <c r="C37" i="1" s="1"/>
  <c r="N14" i="2"/>
  <c r="D36" i="2"/>
  <c r="D37" i="2"/>
  <c r="C36" i="2"/>
  <c r="C37" i="2"/>
  <c r="V2" i="2"/>
  <c r="W2" i="2" s="1"/>
  <c r="F3" i="2"/>
  <c r="E3" i="1" s="1"/>
  <c r="D15" i="2"/>
  <c r="D16" i="2"/>
  <c r="D17" i="2"/>
  <c r="D18" i="2"/>
  <c r="D19" i="2"/>
  <c r="D20" i="2"/>
  <c r="D21" i="2"/>
  <c r="D22" i="2"/>
  <c r="D23" i="2"/>
  <c r="D24" i="2"/>
  <c r="D25" i="2"/>
  <c r="D26" i="2"/>
  <c r="D27" i="2"/>
  <c r="D28" i="2"/>
  <c r="D29" i="2"/>
  <c r="D30" i="2"/>
  <c r="D31" i="2"/>
  <c r="D32" i="2"/>
  <c r="D33" i="2"/>
  <c r="D34" i="2"/>
  <c r="D35" i="2"/>
  <c r="C15" i="2"/>
  <c r="C16" i="2"/>
  <c r="C17" i="2"/>
  <c r="C18" i="2"/>
  <c r="C19" i="2"/>
  <c r="C20" i="2"/>
  <c r="C21" i="2"/>
  <c r="C22" i="2"/>
  <c r="C23" i="2"/>
  <c r="C24" i="2"/>
  <c r="C25" i="2"/>
  <c r="C26" i="2"/>
  <c r="C27" i="2"/>
  <c r="C28" i="2"/>
  <c r="C29" i="2"/>
  <c r="C30" i="2"/>
  <c r="C31" i="2"/>
  <c r="C32" i="2"/>
  <c r="C33" i="2"/>
  <c r="C34" i="2"/>
  <c r="C35" i="2"/>
  <c r="C7" i="2"/>
  <c r="C8" i="2"/>
  <c r="C9" i="2"/>
  <c r="C10" i="2"/>
  <c r="C11" i="2"/>
  <c r="C12" i="2"/>
  <c r="C13" i="2"/>
  <c r="C14" i="2"/>
  <c r="D7" i="2"/>
  <c r="D8" i="2"/>
  <c r="D9" i="2"/>
  <c r="D10" i="2"/>
  <c r="D11" i="2"/>
  <c r="D12" i="2"/>
  <c r="D13" i="2"/>
  <c r="D14" i="2"/>
  <c r="M7" i="2"/>
  <c r="N7" i="2"/>
  <c r="L7" i="2"/>
  <c r="M6" i="2"/>
  <c r="N6" i="2"/>
  <c r="L6" i="2"/>
  <c r="E36" i="2" l="1"/>
  <c r="H36" i="2" s="1"/>
  <c r="I36" i="1" s="1"/>
  <c r="E37" i="2"/>
  <c r="F37" i="1" s="1"/>
  <c r="E7" i="2"/>
  <c r="F7" i="2" s="1"/>
  <c r="H37" i="2"/>
  <c r="I37" i="1" s="1"/>
  <c r="F37" i="2"/>
  <c r="G37" i="1" s="1"/>
  <c r="C7" i="1"/>
  <c r="E11" i="2"/>
  <c r="E20" i="2"/>
  <c r="F20" i="2" s="1"/>
  <c r="G3" i="2"/>
  <c r="E4" i="1" s="1"/>
  <c r="E27" i="2"/>
  <c r="E17" i="2"/>
  <c r="E18" i="2"/>
  <c r="E19" i="2"/>
  <c r="F19" i="1" s="1"/>
  <c r="E34" i="2"/>
  <c r="F34" i="1" s="1"/>
  <c r="E9" i="2"/>
  <c r="E25" i="2"/>
  <c r="F25" i="2" s="1"/>
  <c r="G25" i="1" s="1"/>
  <c r="E12" i="2"/>
  <c r="E23" i="2"/>
  <c r="E24" i="2"/>
  <c r="F24" i="1" s="1"/>
  <c r="E35" i="2"/>
  <c r="F35" i="1" s="1"/>
  <c r="B9" i="2"/>
  <c r="C8" i="1" s="1"/>
  <c r="E15" i="2"/>
  <c r="E31" i="2"/>
  <c r="F31" i="1" s="1"/>
  <c r="E38" i="2"/>
  <c r="F38" i="2" s="1"/>
  <c r="E21" i="2"/>
  <c r="F21" i="1" s="1"/>
  <c r="E28" i="2"/>
  <c r="F28" i="1" s="1"/>
  <c r="E32" i="2"/>
  <c r="F32" i="1" s="1"/>
  <c r="H28" i="2"/>
  <c r="I28" i="1" s="1"/>
  <c r="E29" i="2"/>
  <c r="E22" i="2"/>
  <c r="F22" i="2"/>
  <c r="E33" i="2"/>
  <c r="F33" i="2" s="1"/>
  <c r="E26" i="2"/>
  <c r="F26" i="1" s="1"/>
  <c r="E30" i="2"/>
  <c r="E16" i="2"/>
  <c r="F16" i="1" s="1"/>
  <c r="E14" i="2"/>
  <c r="E10" i="2"/>
  <c r="E8" i="2"/>
  <c r="F8" i="1" s="1"/>
  <c r="E13" i="2"/>
  <c r="F13" i="1" s="1"/>
  <c r="F36" i="2" l="1"/>
  <c r="G36" i="1" s="1"/>
  <c r="G33" i="1"/>
  <c r="G33" i="2"/>
  <c r="H33" i="1" s="1"/>
  <c r="F28" i="2"/>
  <c r="G28" i="1" s="1"/>
  <c r="G22" i="2"/>
  <c r="G36" i="2"/>
  <c r="H36" i="1" s="1"/>
  <c r="G37" i="2"/>
  <c r="H37" i="1" s="1"/>
  <c r="F15" i="2"/>
  <c r="G15" i="1" s="1"/>
  <c r="F15" i="1"/>
  <c r="G28" i="2"/>
  <c r="H28" i="1" s="1"/>
  <c r="F18" i="2"/>
  <c r="G18" i="2" s="1"/>
  <c r="G38" i="2"/>
  <c r="F35" i="2"/>
  <c r="G35" i="1" s="1"/>
  <c r="F14" i="1"/>
  <c r="H19" i="2"/>
  <c r="F26" i="2"/>
  <c r="G26" i="1" s="1"/>
  <c r="H21" i="2"/>
  <c r="I21" i="1" s="1"/>
  <c r="F18" i="1"/>
  <c r="H31" i="2"/>
  <c r="I31" i="1" s="1"/>
  <c r="F34" i="2"/>
  <c r="G34" i="1" s="1"/>
  <c r="F23" i="1"/>
  <c r="H32" i="2"/>
  <c r="I32" i="1" s="1"/>
  <c r="F17" i="1"/>
  <c r="F30" i="1"/>
  <c r="F25" i="1"/>
  <c r="F27" i="1"/>
  <c r="G24" i="2"/>
  <c r="F20" i="1"/>
  <c r="F33" i="1"/>
  <c r="F7" i="1"/>
  <c r="F22" i="1"/>
  <c r="F29" i="1"/>
  <c r="F23" i="2"/>
  <c r="G22" i="1" s="1"/>
  <c r="H24" i="2"/>
  <c r="I24" i="1" s="1"/>
  <c r="H18" i="2"/>
  <c r="H30" i="2"/>
  <c r="I30" i="1" s="1"/>
  <c r="F31" i="2"/>
  <c r="G31" i="1" s="1"/>
  <c r="G25" i="2"/>
  <c r="H25" i="1" s="1"/>
  <c r="G34" i="2"/>
  <c r="H34" i="1" s="1"/>
  <c r="H15" i="2"/>
  <c r="H22" i="2"/>
  <c r="I22" i="1" s="1"/>
  <c r="F32" i="2"/>
  <c r="G32" i="1" s="1"/>
  <c r="F36" i="1"/>
  <c r="F27" i="2"/>
  <c r="G27" i="1" s="1"/>
  <c r="H22" i="1"/>
  <c r="H20" i="2"/>
  <c r="F21" i="2"/>
  <c r="G21" i="1" s="1"/>
  <c r="H35" i="2"/>
  <c r="I35" i="1" s="1"/>
  <c r="H38" i="2"/>
  <c r="H33" i="2"/>
  <c r="I33" i="1" s="1"/>
  <c r="F24" i="2"/>
  <c r="G24" i="1" s="1"/>
  <c r="G20" i="2"/>
  <c r="H25" i="2"/>
  <c r="I25" i="1" s="1"/>
  <c r="H27" i="2"/>
  <c r="I27" i="1" s="1"/>
  <c r="F30" i="2"/>
  <c r="G30" i="1" s="1"/>
  <c r="G29" i="2"/>
  <c r="H29" i="1" s="1"/>
  <c r="H23" i="2"/>
  <c r="F19" i="2"/>
  <c r="G19" i="1" s="1"/>
  <c r="H34" i="2"/>
  <c r="I34" i="1" s="1"/>
  <c r="G31" i="2"/>
  <c r="H31" i="1" s="1"/>
  <c r="H29" i="2"/>
  <c r="I29" i="1" s="1"/>
  <c r="F29" i="2"/>
  <c r="G29" i="1" s="1"/>
  <c r="H26" i="2"/>
  <c r="I26" i="1" s="1"/>
  <c r="F10" i="2"/>
  <c r="F10" i="1"/>
  <c r="H11" i="2"/>
  <c r="F11" i="1"/>
  <c r="H12" i="2"/>
  <c r="F12" i="1"/>
  <c r="F9" i="2"/>
  <c r="G9" i="2" s="1"/>
  <c r="F9" i="1"/>
  <c r="F11" i="2"/>
  <c r="G11" i="2" s="1"/>
  <c r="F17" i="2"/>
  <c r="G17" i="2" s="1"/>
  <c r="F14" i="2"/>
  <c r="G14" i="2" s="1"/>
  <c r="H17" i="2"/>
  <c r="H7" i="2"/>
  <c r="H14" i="2"/>
  <c r="H9" i="2"/>
  <c r="F12" i="2"/>
  <c r="B10" i="2"/>
  <c r="F16" i="2"/>
  <c r="G16" i="2" s="1"/>
  <c r="H16" i="2"/>
  <c r="I16" i="1" s="1"/>
  <c r="G10" i="2"/>
  <c r="G7" i="2"/>
  <c r="H8" i="2"/>
  <c r="H10" i="2"/>
  <c r="F13" i="2"/>
  <c r="F8" i="2"/>
  <c r="H13" i="2"/>
  <c r="G26" i="2" l="1"/>
  <c r="H26" i="1" s="1"/>
  <c r="G35" i="2"/>
  <c r="H35" i="1" s="1"/>
  <c r="G32" i="2"/>
  <c r="H32" i="1" s="1"/>
  <c r="G27" i="2"/>
  <c r="H27" i="1" s="1"/>
  <c r="G30" i="2"/>
  <c r="H30" i="1" s="1"/>
  <c r="G21" i="2"/>
  <c r="H21" i="1" s="1"/>
  <c r="H18" i="1"/>
  <c r="G19" i="2"/>
  <c r="H19" i="1" s="1"/>
  <c r="I19" i="1"/>
  <c r="G23" i="2"/>
  <c r="H23" i="1" s="1"/>
  <c r="G15" i="2"/>
  <c r="H15" i="1" s="1"/>
  <c r="F38" i="1"/>
  <c r="I20" i="1"/>
  <c r="G17" i="1"/>
  <c r="I14" i="1"/>
  <c r="I18" i="1"/>
  <c r="I11" i="1"/>
  <c r="G16" i="1"/>
  <c r="G11" i="1"/>
  <c r="G23" i="1"/>
  <c r="I15" i="1"/>
  <c r="C9" i="1"/>
  <c r="H16" i="1"/>
  <c r="G7" i="1"/>
  <c r="I23" i="1"/>
  <c r="H24" i="1"/>
  <c r="G18" i="1"/>
  <c r="G10" i="1"/>
  <c r="G20" i="1"/>
  <c r="H20" i="1"/>
  <c r="I12" i="1"/>
  <c r="I8" i="1"/>
  <c r="G13" i="1"/>
  <c r="H10" i="1"/>
  <c r="I10" i="1"/>
  <c r="I7" i="1"/>
  <c r="G12" i="1"/>
  <c r="G12" i="2"/>
  <c r="H11" i="1" s="1"/>
  <c r="I17" i="1"/>
  <c r="I9" i="1"/>
  <c r="H17" i="1"/>
  <c r="G8" i="1"/>
  <c r="I13" i="1"/>
  <c r="F39" i="2"/>
  <c r="G38" i="1" s="1"/>
  <c r="B11" i="2"/>
  <c r="C10" i="1" s="1"/>
  <c r="H39" i="2"/>
  <c r="I38" i="1" s="1"/>
  <c r="G8" i="2"/>
  <c r="H9" i="1" s="1"/>
  <c r="G9" i="1"/>
  <c r="G13" i="2"/>
  <c r="H14" i="1" s="1"/>
  <c r="G14" i="1"/>
  <c r="H7" i="1"/>
  <c r="H13" i="1" l="1"/>
  <c r="H12" i="1"/>
  <c r="H8" i="1"/>
  <c r="B12" i="2"/>
  <c r="C11" i="1" s="1"/>
  <c r="G39" i="2"/>
  <c r="H41" i="2" s="1"/>
  <c r="J40" i="1" s="1"/>
  <c r="H38" i="1" l="1"/>
  <c r="B13" i="2"/>
  <c r="C12" i="1" s="1"/>
  <c r="B14" i="2" l="1"/>
  <c r="C13" i="1" s="1"/>
  <c r="B15" i="2" l="1"/>
  <c r="C14" i="1" s="1"/>
  <c r="B16" i="2" l="1"/>
  <c r="C15" i="1" s="1"/>
  <c r="B17" i="2" l="1"/>
  <c r="C16" i="1" s="1"/>
  <c r="B18" i="2" l="1"/>
  <c r="C17" i="1" s="1"/>
  <c r="B19" i="2" l="1"/>
  <c r="C18" i="1" s="1"/>
  <c r="B20" i="2" l="1"/>
  <c r="C19" i="1" s="1"/>
  <c r="B21" i="2" l="1"/>
  <c r="C20" i="1" s="1"/>
  <c r="B22" i="2" l="1"/>
  <c r="C21" i="1" s="1"/>
  <c r="B23" i="2" l="1"/>
  <c r="C22" i="1" s="1"/>
  <c r="B24" i="2" l="1"/>
  <c r="C23" i="1" s="1"/>
  <c r="B25" i="2" l="1"/>
  <c r="C24" i="1" s="1"/>
  <c r="B26" i="2" l="1"/>
  <c r="C25" i="1" s="1"/>
  <c r="B27" i="2" l="1"/>
  <c r="C26" i="1" s="1"/>
  <c r="B28" i="2" l="1"/>
  <c r="C27" i="1" s="1"/>
  <c r="B29" i="2" l="1"/>
  <c r="C28" i="1" s="1"/>
  <c r="B30" i="2" l="1"/>
  <c r="C29" i="1" s="1"/>
  <c r="B31" i="2" l="1"/>
  <c r="C30" i="1" s="1"/>
  <c r="B32" i="2" l="1"/>
  <c r="C31" i="1" s="1"/>
  <c r="B33" i="2" l="1"/>
  <c r="C32" i="1" s="1"/>
  <c r="B35" i="2" l="1"/>
  <c r="C36" i="1" s="1"/>
  <c r="B34" i="2"/>
  <c r="C35" i="1" s="1"/>
  <c r="C33" i="1" l="1"/>
  <c r="C34" i="1"/>
</calcChain>
</file>

<file path=xl/sharedStrings.xml><?xml version="1.0" encoding="utf-8"?>
<sst xmlns="http://schemas.openxmlformats.org/spreadsheetml/2006/main" count="79" uniqueCount="64">
  <si>
    <t>היום</t>
  </si>
  <si>
    <t>שנו את השעות והתעריפים הרלוונטים אליכם</t>
  </si>
  <si>
    <t>תאריך</t>
  </si>
  <si>
    <t>יום</t>
  </si>
  <si>
    <t>שעת כניסה</t>
  </si>
  <si>
    <t>שעת יציאה</t>
  </si>
  <si>
    <t>מספר שעות עבודה</t>
  </si>
  <si>
    <t>שעות עבודה תעריף 1</t>
  </si>
  <si>
    <t>שעות עבודה תעריף 2</t>
  </si>
  <si>
    <t>שעות עבודה תעריף 3</t>
  </si>
  <si>
    <t>הערות</t>
  </si>
  <si>
    <t>תעריף 1</t>
  </si>
  <si>
    <t>תעריף 2</t>
  </si>
  <si>
    <t>תעריף 3</t>
  </si>
  <si>
    <t>שעות לפי תעריף</t>
  </si>
  <si>
    <t>מחיר לשעה</t>
  </si>
  <si>
    <t>חישוב ברוטו</t>
  </si>
  <si>
    <t>טבלת תעריפים</t>
  </si>
  <si>
    <t>מכשולים הם הדברים שאנחנו רואים כשאנחנו מסיטים את העיניים מהמטרות שלנו    (זיג זיגלר)</t>
  </si>
  <si>
    <t>דבקו במטרה. שום דבר בעולם לא יכול להחליף עקשנות. לא כישרון – אין דבר נפוץ יותר מאנשים מוכשרים ולא מצליחים. גם לא גאונות; העולם מלא במשכילים כושלים. התעקשות ונחישות הן בעלות כוח בלתי מוגבל    (מייסד מקדונלדס ריי קרוק)</t>
  </si>
  <si>
    <t>מה שאתה מקבל מלהשיג את המטרות שלך הוא לא חשוב כמו מה שאתה הופך להיות מלהשיג את המטרות שלך.    (הנרי דייוויד תורו)</t>
  </si>
  <si>
    <t>אם אתם חושבים שאתם קטנים מדי בשביל לשנות משהו, נסו להירדם כשיש יתוש בחדר    (אניטה רודיק)</t>
  </si>
  <si>
    <t>תכוונו לירח. גם אם תפספסו, תנחתו בין הכוכבים    (לס בראון)</t>
  </si>
  <si>
    <t>אם אתה גומר עם חיים משעממים ואומללים בגלל שהקשבת לאמא שלך, לאבא שלך, למורה שלך, לרב שלך או לבחור בטלוויזיה שאמרו לך איך לחיות, אז זה מגיע לך.    (פרנק זאפה)</t>
  </si>
  <si>
    <t>החיים הם כמו רכיבה על אופניים, כדי לשמור על איזון, חייבים להמשיך לנוע    (אלברט איינשטיין)</t>
  </si>
  <si>
    <t>אף פעם אל תוותרו על חלום בגלל שייקח זמן להגשים אותו. הזמן בכל מקרה יעבור    (ארל נייטינגייל)</t>
  </si>
  <si>
    <t>הסיכון הגדול ביותר הוא לא לקחת סיכונים בעולם שמשתנה כל הזמן, האסטרטגיה היחידה שבטוח תיכשל בכל פעם היא אסטרטגיה של אי לקיחת סיכונים    (מארק צוקרברג)</t>
  </si>
  <si>
    <t>העבודה עומדת למלא חלק גדול מחייכם, והדרך הטובה ביותר להיות מסופקים היא האמונה שאתם עושים עבודה נהדרת. והדרך היחידה לעשות עבודה נהדרת היא לאהוב את מה שאתם עושים    (סטיב ג’ובס)</t>
  </si>
  <si>
    <t>אני לא מתמקדת במה שניצב נגדי. אני מתמקדת במטרות שלי, ואני מנסה להתעלם מהשאר    (ונוס וויליאמס)</t>
  </si>
  <si>
    <t>אתה מה שאתה ונמצא איפה שאתה בגלל מה שעובר לך בראש. אתה יכול לשנות את מה שאתה ואיפה שאתה נמצא, על ידי שינוי של מה שקורה לך בראש.    (זיג זיגלר)</t>
  </si>
  <si>
    <t>יש יומיים בשנה שבהם אי אפשר לעשות כלום. אחד מהם נקרא אתמול והשני נקרא מחר. היום הוא היום הנכון לאהוב, להאמין, לעשות ובעיקר לחיות    (דלאי לאמה)</t>
  </si>
  <si>
    <t>שום פסימיסט לא גילה מעולם את סודות הכוכבים, או שט לארץ לא נודעת, או פרץ את הדרך למרחבי רקיע חדשים בעבור הרוח האנושית.    (הלן קלר)</t>
  </si>
  <si>
    <t>החולשה הגדולה ביותר שלנו נמצאת בוויתור. הדרך הבטוחה ביותר להצלחה היא תמיד לנסות רק עוד פעם אחת.    (תומאס אדיסון)</t>
  </si>
  <si>
    <t>כשהייתי בן חמש, אימא תמיד אמרה לי שלהיות מאושר זה המפתח לחיים. כשהגעתי לבית הספר, הם שאלו אותי מה אני רוצה להיות כשאגדל. כתבתי ‘מאושר’. הם אמרו לי שלא הבנתי את המטלה. אמרתי להם שהם לא הבינו את החיים.    (ג’ון לנון)</t>
  </si>
  <si>
    <t>אנשים אומרים שמוטיבציה לא מחזיקה הרבה זמן. טוב, גם מקלחת לא – לכן אנו ממליצים אותה על בסיס יומי.    (זיג זיגלר)</t>
  </si>
  <si>
    <t>ברגע שאדם הציב לעצמו מטרות וכתב אותן, הוא הגדיל את אחוזי ההצלחה שלו פי 10    (בריאן טרייסי)</t>
  </si>
  <si>
    <t>כל אדם מת – לא כל אדם באמת חי    (ויליאם וולאס)</t>
  </si>
  <si>
    <t>החיים הם כמו רכבת הרים, יש עליות ויש ירידות. אבל זאת החלטה שלכם אם לצעוק או להנות מהנסיעה.    (לא ידוע)</t>
  </si>
  <si>
    <t>הצלחה היא לאהוב את עצמכם, לאהוב את מה שאתם עושים, ולאהוב את הדרך שבה אתם עושים את זה    (מאיה אנג’לו)</t>
  </si>
  <si>
    <t>אין קיצורי דרך למקומות שאליהם שווה להגיע    (ברוולי סילס)</t>
  </si>
  <si>
    <t>תתבוננו על החיים שלכם מההלוויה שלכם: הסתכלו לאחור על חוויות החיים, מה הצלחתם להשיג? מה הייתם רוצים להשיג ולא הצלחתם? מה היו הרגעים הכי שמחים שלכם? מה היו הכי עצובים? מה הייתם עושים שוב ועל מה לא הייתם חוזרים?.    (ויקטור פרנקל)</t>
  </si>
  <si>
    <t>אתם לא יכולים לחבר את הנקודות כשאתם מסתכלים קדימה; אתם יכולים לחבר אותן רק כשתסכלו אחורה. אז אתם צריכים לסמוך על כך שהנקודות איכשהו יתחברו לכם בעתיד. אתם חייבים לסמוך על משהו – תחושת הבטן שלכם, גורל, החיים, קארמה, וואטאבר. הגישה הזו מעולם לא אכזבה אותי, והיא זו שעשתה את כל השינוי החיים שלי    (סטיב ג’ובס)</t>
  </si>
  <si>
    <t>הרבה מהכישלונות בחיים הם של אנשים שלא הבינו עד כמה הם קרובים להצלחה כשהם הרימו ידיים    (תומאס אדיסון)</t>
  </si>
  <si>
    <t>הצלחה זה לעבור מכישלון לכישלון מבלי לאבד התלהבות.    (וינסטון צ’רצ’יל)</t>
  </si>
  <si>
    <t>בסוף זה לא ישנה כמה נשימות נשמת אלא כמה רגעים עצרו לך את הנשימה.    (שינג שיונג)</t>
  </si>
  <si>
    <t>שינוי לא יבוא אם אנחנו נחכה לאדם אחר או זמן אחר. אנחנו האדם שחיכינו לו. אנחנו השינוי שאנחנו מחפשים.    (ברק אובמה)</t>
  </si>
  <si>
    <t>אנשים מסוימים רוצים שזה יקרה, אנשים מסוימים מתפללים שזה יקרה, אחרים גורמים לזה לקרות.    (מייקל ג’ורדן)</t>
  </si>
  <si>
    <t>כל פעם שאתה אומר ‘אני יכול’ או ‘אני לא יכול’, אתה צודק בכל מקרה.    (ג’ורדן בלפורט)</t>
  </si>
  <si>
    <t>אם אתה לא עומד עבור משהו, אתה תיפול לכל דבר.    (מלקולם אקס)</t>
  </si>
  <si>
    <t>פעולה אולי לא תמיד תביא אושר בחיים, אך ללא פעולה בחיים לא תהיה מאושר.    (בנגמין ד’יזראלי)</t>
  </si>
  <si>
    <t>כשאדם באמת חושק במשהו, כל היקום מתארגן כדי לעזור לו להשיג את החלום שלו.    (פאולו קואלו)</t>
  </si>
  <si>
    <t>ספינה בנמל היא בטוחה, אבל לא לשם כך ספינות נבנו.    (גרייס הופר)</t>
  </si>
  <si>
    <t>אל תתן לבעיות שלך לדחוף אותך למטה, תן לחלומות שלך להוביל אותך למעלה.    (לא ידוע)</t>
  </si>
  <si>
    <t>הזדמנות לא דופקת בדלת. היא מציגה את עצמה כשאתה מרסק את הדלת.    (קייל צ’נדלר)</t>
  </si>
  <si>
    <t>אם תמיד תנסו להיות נורמלים אתם בחיים לא תדעו כמה מדהימים יכולתם להיות.    (מאיה אנג’לו)</t>
  </si>
  <si>
    <t>אין סודות בהצלחה. זאת התוצאה של הכנה, עבודה קשה ולמידה מטעויות.    (קולין פאוול)</t>
  </si>
  <si>
    <t>אתה לא יכול לטפס על סולם ההצלחה עם הידיים בכיסים.    (ארנולד שוורצנגר)</t>
  </si>
  <si>
    <t>אינך יכול לטפס בסולם ההצלחה לבוש בחליפת הכישלון.    (זיג זיגלר)</t>
  </si>
  <si>
    <t>בלתי אפשרי הוא מונח הנמצא רק במילון של כסילים.    (נפוליאון בונפרטה)</t>
  </si>
  <si>
    <t>רוב הבעיות בחיים נובעות משתי סיבות: אנחנו פועלים בלי לחשוב או שאנחנו חושבים בלי לפעול.    (לא ידוע)</t>
  </si>
  <si>
    <t>כוח לא מגיע ממה שאתה יכול לעשות. הוא מגיע מלעשות את הדברים שפעם חשבת שאתה לא יכול לעשות.    (ריק רוג’רס)</t>
  </si>
  <si>
    <t>כישלון הוא בסך הכל הזדמנות להתחיל שוב, הפעם בצורה חכמה יותר.    (הנרי פורד)</t>
  </si>
  <si>
    <t>אל תחשבו את הימים, תגרמו לימים להיחשב.    (מוחמד עלי)</t>
  </si>
  <si>
    <t>תעריף לשעה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</si>
</sst>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164" formatCode="[$-1010000]d/m/yyyy;@"/>
    <numFmt numFmtId="165" formatCode="&quot;₪&quot;#,##0"/>
  </numFmts>
  <fonts count="20" x14ac:knownFonts="1">
    <font>
      <sz val="11"/>
      <color theme="1"/>
      <name val="Calibri"/>
      <family val="2"/>
      <scheme val="minor"/>
    </font>
    <font>
      <sz val="12"/>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Calibri"/>
      <family val="2"/>
      <scheme val="minor"/>
    </font>
    <font>
      <u/>
      <sz val="11"/>
      <color theme="0"/>
      <name val="Calibri"/>
      <family val="2"/>
      <scheme val="minor"/>
    </font>
    <font>
      <sz val="12"/>
      <color rgb="FF000000"/>
      <name val="Arial"/>
      <family val="2"/>
    </font>
    <font>
      <sz val="11"/>
      <color theme="1"/>
      <name val="Arial"/>
      <family val="2"/>
    </font>
    <font>
      <u/>
      <sz val="11"/>
      <color rgb="FFD4E1E4"/>
      <name val="Arial Narrow"/>
      <family val="2"/>
    </font>
    <font>
      <sz val="11"/>
      <color theme="1"/>
      <name val="Arial Narrow"/>
      <family val="2"/>
    </font>
    <font>
      <sz val="10"/>
      <color theme="1"/>
      <name val="Arial Narrow"/>
      <family val="2"/>
    </font>
    <font>
      <b/>
      <sz val="11"/>
      <color theme="1"/>
      <name val="Arial Narrow"/>
      <family val="2"/>
    </font>
    <font>
      <b/>
      <sz val="10"/>
      <color theme="1"/>
      <name val="Arial Narrow"/>
      <family val="2"/>
    </font>
    <font>
      <sz val="10"/>
      <color theme="0"/>
      <name val="Arial Narrow"/>
      <family val="2"/>
    </font>
    <font>
      <sz val="12"/>
      <color rgb="FF000000"/>
      <name val="Arial Narrow"/>
      <family val="2"/>
    </font>
    <font>
      <b/>
      <sz val="10"/>
      <color theme="0"/>
      <name val="Arial Narrow"/>
      <family val="2"/>
    </font>
    <font>
      <sz val="12"/>
      <color theme="0"/>
      <name val="Arial Narrow"/>
      <family val="2"/>
    </font>
    <font>
      <sz val="12"/>
      <color theme="1"/>
      <name val="Arial Narrow"/>
      <family val="2"/>
    </font>
  </fonts>
  <fills count="13">
    <fill>
      <patternFill patternType="none"/>
    </fill>
    <fill>
      <patternFill patternType="gray125"/>
    </fill>
    <fill>
      <patternFill patternType="solid">
        <fgColor rgb="FFFFFFFF"/>
        <bgColor indexed="64"/>
      </patternFill>
    </fill>
    <fill>
      <patternFill patternType="solid">
        <fgColor rgb="FF78909C"/>
        <bgColor indexed="64"/>
      </patternFill>
    </fill>
    <fill>
      <patternFill patternType="solid">
        <fgColor rgb="FFCCCCCC"/>
        <bgColor indexed="64"/>
      </patternFill>
    </fill>
    <fill>
      <patternFill patternType="solid">
        <fgColor rgb="FFEFEFEF"/>
        <bgColor indexed="64"/>
      </patternFill>
    </fill>
    <fill>
      <patternFill patternType="solid">
        <fgColor rgb="FFCFE2F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5D7391"/>
        <bgColor indexed="64"/>
      </patternFill>
    </fill>
    <fill>
      <patternFill patternType="solid">
        <fgColor rgb="FFD4E1E4"/>
        <bgColor indexed="64"/>
      </patternFill>
    </fill>
    <fill>
      <patternFill patternType="solid">
        <fgColor theme="3"/>
        <bgColor indexed="64"/>
      </patternFill>
    </fill>
  </fills>
  <borders count="42">
    <border>
      <left/>
      <right/>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right style="medium">
        <color rgb="FFCCCCCC"/>
      </right>
      <top/>
      <bottom style="medium">
        <color rgb="FFFFFFFF"/>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CCCCCC"/>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thick">
        <color rgb="FFFFFFFF"/>
      </left>
      <right style="thick">
        <color rgb="FFFFFFFF"/>
      </right>
      <top style="medium">
        <color rgb="FFCCCCCC"/>
      </top>
      <bottom style="thick">
        <color rgb="FFFFFFFF"/>
      </bottom>
      <diagonal/>
    </border>
    <border>
      <left style="thick">
        <color rgb="FFFFFFFF"/>
      </left>
      <right style="medium">
        <color rgb="FFCCCCCC"/>
      </right>
      <top style="medium">
        <color rgb="FFCCCCCC"/>
      </top>
      <bottom style="thick">
        <color rgb="FFFFFFFF"/>
      </bottom>
      <diagonal/>
    </border>
    <border>
      <left style="thick">
        <color rgb="FF000000"/>
      </left>
      <right style="medium">
        <color rgb="FFCCCCCC"/>
      </right>
      <top style="medium">
        <color rgb="FFCCCCCC"/>
      </top>
      <bottom style="medium">
        <color rgb="FFCCCCCC"/>
      </bottom>
      <diagonal/>
    </border>
    <border>
      <left style="medium">
        <color rgb="FFFFFFFF"/>
      </left>
      <right/>
      <top/>
      <bottom style="medium">
        <color rgb="FFCCCCCC"/>
      </bottom>
      <diagonal/>
    </border>
    <border>
      <left/>
      <right/>
      <top style="medium">
        <color rgb="FFFFFFFF"/>
      </top>
      <bottom/>
      <diagonal/>
    </border>
    <border>
      <left/>
      <right/>
      <top/>
      <bottom style="medium">
        <color rgb="FFCCCCCC"/>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medium">
        <color rgb="FFCCCCCC"/>
      </left>
      <right style="medium">
        <color rgb="FFCCCCCC"/>
      </right>
      <top/>
      <bottom style="medium">
        <color rgb="FFCCCCCC"/>
      </bottom>
      <diagonal/>
    </border>
    <border>
      <left style="medium">
        <color rgb="FFFFFFFF"/>
      </left>
      <right style="medium">
        <color rgb="FFCCCCCC"/>
      </right>
      <top/>
      <bottom style="medium">
        <color rgb="FFCCCCCC"/>
      </bottom>
      <diagonal/>
    </border>
    <border>
      <left style="medium">
        <color rgb="FFCCCCCC"/>
      </left>
      <right style="medium">
        <color rgb="FFCCCCCC"/>
      </right>
      <top/>
      <bottom style="thick">
        <color rgb="FFFFFFF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CCCCCC"/>
      </right>
      <top style="medium">
        <color rgb="FFCCCCCC"/>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rgb="FFCCCCCC"/>
      </right>
      <top style="medium">
        <color indexed="64"/>
      </top>
      <bottom style="medium">
        <color rgb="FF000000"/>
      </bottom>
      <diagonal/>
    </border>
    <border>
      <left style="medium">
        <color rgb="FF000000"/>
      </left>
      <right style="medium">
        <color rgb="FFCCCCCC"/>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CCCCCC"/>
      </right>
      <top style="medium">
        <color rgb="FFCCCCCC"/>
      </top>
      <bottom style="medium">
        <color rgb="FF000000"/>
      </bottom>
      <diagonal/>
    </border>
    <border>
      <left style="medium">
        <color rgb="FF000000"/>
      </left>
      <right style="medium">
        <color indexed="64"/>
      </right>
      <top style="medium">
        <color rgb="FFCCCCCC"/>
      </top>
      <bottom style="medium">
        <color rgb="FF000000"/>
      </bottom>
      <diagonal/>
    </border>
    <border>
      <left style="medium">
        <color indexed="64"/>
      </left>
      <right style="medium">
        <color rgb="FFCCCCCC"/>
      </right>
      <top style="medium">
        <color rgb="FFCCCCCC"/>
      </top>
      <bottom style="medium">
        <color indexed="64"/>
      </bottom>
      <diagonal/>
    </border>
    <border>
      <left style="medium">
        <color rgb="FF000000"/>
      </left>
      <right style="medium">
        <color rgb="FFCCCCCC"/>
      </right>
      <top style="medium">
        <color rgb="FFCCCCCC"/>
      </top>
      <bottom style="medium">
        <color indexed="64"/>
      </bottom>
      <diagonal/>
    </border>
    <border>
      <left style="medium">
        <color rgb="FF000000"/>
      </left>
      <right style="medium">
        <color indexed="64"/>
      </right>
      <top style="medium">
        <color rgb="FFCCCCCC"/>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8">
    <xf numFmtId="0" fontId="0" fillId="0" borderId="0" xfId="0"/>
    <xf numFmtId="0" fontId="2" fillId="0" borderId="6" xfId="0" applyFont="1" applyBorder="1" applyAlignment="1">
      <alignment wrapText="1" readingOrder="2"/>
    </xf>
    <xf numFmtId="0" fontId="2" fillId="4" borderId="7" xfId="0" applyFont="1" applyFill="1" applyBorder="1" applyAlignment="1">
      <alignment wrapText="1" readingOrder="2"/>
    </xf>
    <xf numFmtId="0" fontId="0" fillId="0" borderId="0" xfId="0" applyAlignment="1"/>
    <xf numFmtId="0" fontId="2" fillId="5" borderId="7" xfId="0" applyFont="1" applyFill="1" applyBorder="1" applyAlignment="1">
      <alignment wrapText="1" readingOrder="2"/>
    </xf>
    <xf numFmtId="0" fontId="2" fillId="6" borderId="7" xfId="0" applyFont="1" applyFill="1" applyBorder="1" applyAlignment="1">
      <alignment wrapText="1" readingOrder="2"/>
    </xf>
    <xf numFmtId="0" fontId="2" fillId="0" borderId="6" xfId="0" applyFont="1" applyFill="1" applyBorder="1" applyAlignment="1">
      <alignment horizontal="right" wrapText="1" readingOrder="1"/>
    </xf>
    <xf numFmtId="20" fontId="2" fillId="0" borderId="6" xfId="0" applyNumberFormat="1" applyFont="1" applyFill="1" applyBorder="1" applyAlignment="1">
      <alignment wrapText="1" readingOrder="2"/>
    </xf>
    <xf numFmtId="0" fontId="2" fillId="0" borderId="6" xfId="0" applyFont="1" applyFill="1" applyBorder="1" applyAlignment="1">
      <alignment wrapText="1" readingOrder="2"/>
    </xf>
    <xf numFmtId="0" fontId="2" fillId="0" borderId="10" xfId="0" applyFont="1" applyFill="1" applyBorder="1" applyAlignment="1">
      <alignment wrapText="1" readingOrder="2"/>
    </xf>
    <xf numFmtId="0" fontId="2" fillId="0" borderId="11" xfId="0" applyFont="1" applyFill="1" applyBorder="1" applyAlignment="1">
      <alignment wrapText="1" readingOrder="2"/>
    </xf>
    <xf numFmtId="164" fontId="2" fillId="0" borderId="16" xfId="0" applyNumberFormat="1" applyFont="1" applyFill="1" applyBorder="1" applyAlignment="1">
      <alignment wrapText="1" readingOrder="2"/>
    </xf>
    <xf numFmtId="0" fontId="2" fillId="0" borderId="16" xfId="0" applyFont="1" applyFill="1" applyBorder="1" applyAlignment="1">
      <alignment wrapText="1" readingOrder="2"/>
    </xf>
    <xf numFmtId="0" fontId="5" fillId="0" borderId="17" xfId="0" applyFont="1" applyFill="1" applyBorder="1" applyAlignment="1">
      <alignment wrapText="1" readingOrder="2"/>
    </xf>
    <xf numFmtId="0" fontId="5" fillId="0" borderId="18" xfId="0" applyFont="1" applyFill="1" applyBorder="1" applyAlignment="1">
      <alignment wrapText="1" readingOrder="2"/>
    </xf>
    <xf numFmtId="0" fontId="5" fillId="0" borderId="19" xfId="0" applyFont="1" applyFill="1" applyBorder="1" applyAlignment="1">
      <alignment wrapText="1" readingOrder="2"/>
    </xf>
    <xf numFmtId="0" fontId="5" fillId="0" borderId="5" xfId="0" applyFont="1" applyFill="1" applyBorder="1" applyAlignment="1">
      <alignment wrapText="1" readingOrder="2"/>
    </xf>
    <xf numFmtId="0" fontId="2" fillId="0" borderId="20" xfId="0" applyFont="1" applyFill="1" applyBorder="1" applyAlignment="1">
      <alignment wrapText="1" readingOrder="2"/>
    </xf>
    <xf numFmtId="6" fontId="2" fillId="6" borderId="7" xfId="0" applyNumberFormat="1" applyFont="1" applyFill="1" applyBorder="1" applyAlignment="1">
      <alignment wrapText="1"/>
    </xf>
    <xf numFmtId="0" fontId="2" fillId="7" borderId="0" xfId="0" applyFont="1" applyFill="1" applyBorder="1" applyAlignment="1">
      <alignment wrapText="1" readingOrder="2"/>
    </xf>
    <xf numFmtId="0" fontId="2" fillId="2" borderId="1" xfId="0" applyFont="1" applyFill="1" applyBorder="1" applyAlignment="1">
      <alignment wrapText="1" readingOrder="2"/>
    </xf>
    <xf numFmtId="0" fontId="4" fillId="2" borderId="25" xfId="0" applyFont="1" applyFill="1" applyBorder="1" applyAlignment="1">
      <alignment horizontal="center" vertical="center" wrapText="1" readingOrder="2"/>
    </xf>
    <xf numFmtId="165" fontId="8" fillId="0" borderId="0" xfId="0" applyNumberFormat="1" applyFont="1" applyAlignment="1">
      <alignment horizontal="center" vertical="center"/>
    </xf>
    <xf numFmtId="0" fontId="9" fillId="0" borderId="12" xfId="0" applyFont="1" applyFill="1" applyBorder="1" applyAlignment="1">
      <alignment horizontal="center" vertical="center" wrapText="1" readingOrder="2"/>
    </xf>
    <xf numFmtId="0" fontId="1" fillId="2" borderId="3" xfId="0" applyFont="1" applyFill="1" applyBorder="1" applyAlignment="1">
      <alignment vertical="center" wrapText="1" readingOrder="2"/>
    </xf>
    <xf numFmtId="0" fontId="1" fillId="2" borderId="0" xfId="0" applyFont="1" applyFill="1" applyBorder="1" applyAlignment="1">
      <alignment vertical="center" wrapText="1" readingOrder="2"/>
    </xf>
    <xf numFmtId="164" fontId="3" fillId="2" borderId="24" xfId="0" applyNumberFormat="1" applyFont="1" applyFill="1" applyBorder="1" applyAlignment="1">
      <alignment horizontal="center" vertical="center" wrapText="1" readingOrder="2"/>
    </xf>
    <xf numFmtId="0" fontId="7" fillId="2" borderId="1" xfId="1" applyFont="1" applyFill="1" applyBorder="1" applyAlignment="1">
      <alignment vertical="center" wrapText="1" readingOrder="2"/>
    </xf>
    <xf numFmtId="0" fontId="7" fillId="2" borderId="2" xfId="1" applyFont="1" applyFill="1" applyBorder="1" applyAlignment="1">
      <alignment vertical="center" wrapText="1" readingOrder="2"/>
    </xf>
    <xf numFmtId="0" fontId="1" fillId="2" borderId="1" xfId="0" applyFont="1" applyFill="1" applyBorder="1" applyAlignment="1">
      <alignment vertical="center" wrapText="1" readingOrder="2"/>
    </xf>
    <xf numFmtId="0" fontId="1" fillId="2" borderId="14" xfId="0" applyFont="1" applyFill="1" applyBorder="1" applyAlignment="1">
      <alignment vertical="center" wrapText="1" readingOrder="2"/>
    </xf>
    <xf numFmtId="0" fontId="7" fillId="2" borderId="3" xfId="1" applyFont="1" applyFill="1" applyBorder="1" applyAlignment="1">
      <alignment vertical="center" wrapText="1" readingOrder="2"/>
    </xf>
    <xf numFmtId="0" fontId="7" fillId="2" borderId="4" xfId="1" applyFont="1" applyFill="1" applyBorder="1" applyAlignment="1">
      <alignment vertical="center" wrapText="1" readingOrder="2"/>
    </xf>
    <xf numFmtId="0" fontId="7" fillId="2" borderId="13" xfId="1" applyFont="1" applyFill="1" applyBorder="1" applyAlignment="1">
      <alignment vertical="center" wrapText="1" readingOrder="2"/>
    </xf>
    <xf numFmtId="0" fontId="7" fillId="2" borderId="15" xfId="1" applyFont="1" applyFill="1" applyBorder="1" applyAlignment="1">
      <alignment vertical="center" wrapText="1" readingOrder="2"/>
    </xf>
    <xf numFmtId="0" fontId="11" fillId="11" borderId="0" xfId="0" applyFont="1" applyFill="1" applyBorder="1" applyAlignment="1">
      <alignment wrapText="1" readingOrder="2"/>
    </xf>
    <xf numFmtId="0" fontId="12" fillId="11" borderId="0" xfId="0" applyFont="1" applyFill="1" applyBorder="1" applyAlignment="1">
      <alignment wrapText="1" readingOrder="2"/>
    </xf>
    <xf numFmtId="0" fontId="11" fillId="0" borderId="0" xfId="0" applyFont="1" applyAlignment="1"/>
    <xf numFmtId="164" fontId="12" fillId="0" borderId="16" xfId="0" applyNumberFormat="1" applyFont="1" applyFill="1" applyBorder="1" applyAlignment="1" applyProtection="1">
      <alignment wrapText="1" readingOrder="2"/>
      <protection locked="0"/>
    </xf>
    <xf numFmtId="0" fontId="12" fillId="0" borderId="6" xfId="0" applyFont="1" applyFill="1" applyBorder="1" applyAlignment="1">
      <alignment horizontal="right" wrapText="1" readingOrder="1"/>
    </xf>
    <xf numFmtId="20" fontId="12" fillId="0" borderId="6" xfId="0" applyNumberFormat="1" applyFont="1" applyFill="1" applyBorder="1" applyAlignment="1" applyProtection="1">
      <alignment wrapText="1" readingOrder="2"/>
      <protection locked="0"/>
    </xf>
    <xf numFmtId="2" fontId="12" fillId="0" borderId="6" xfId="0" applyNumberFormat="1" applyFont="1" applyFill="1" applyBorder="1" applyAlignment="1">
      <alignment wrapText="1" readingOrder="2"/>
    </xf>
    <xf numFmtId="0" fontId="12" fillId="5" borderId="7" xfId="0" applyFont="1" applyFill="1" applyBorder="1" applyAlignment="1" applyProtection="1">
      <alignment wrapText="1" readingOrder="2"/>
      <protection locked="0"/>
    </xf>
    <xf numFmtId="0" fontId="15" fillId="10" borderId="0" xfId="0" applyFont="1" applyFill="1" applyBorder="1" applyAlignment="1">
      <alignment wrapText="1" readingOrder="2"/>
    </xf>
    <xf numFmtId="165" fontId="16" fillId="0" borderId="21" xfId="0" applyNumberFormat="1" applyFont="1" applyBorder="1" applyAlignment="1">
      <alignment horizontal="center" vertical="center"/>
    </xf>
    <xf numFmtId="0" fontId="2" fillId="0" borderId="0" xfId="0" applyFont="1" applyBorder="1" applyAlignment="1">
      <alignment wrapText="1" readingOrder="2"/>
    </xf>
    <xf numFmtId="0" fontId="0" fillId="0" borderId="0" xfId="0" applyBorder="1" applyAlignment="1"/>
    <xf numFmtId="0" fontId="2" fillId="7" borderId="0" xfId="0" applyFont="1" applyFill="1" applyBorder="1" applyAlignment="1">
      <alignment horizontal="right" wrapText="1" readingOrder="2"/>
    </xf>
    <xf numFmtId="0" fontId="18" fillId="10" borderId="27" xfId="0" applyFont="1" applyFill="1" applyBorder="1" applyAlignment="1">
      <alignment horizontal="center" wrapText="1" readingOrder="2"/>
    </xf>
    <xf numFmtId="0" fontId="11" fillId="9" borderId="28" xfId="0" applyFont="1" applyFill="1" applyBorder="1" applyAlignment="1">
      <alignment horizontal="center" vertical="center" wrapText="1" readingOrder="2"/>
    </xf>
    <xf numFmtId="0" fontId="13" fillId="0" borderId="17" xfId="0" applyFont="1" applyFill="1" applyBorder="1" applyAlignment="1">
      <alignment wrapText="1" readingOrder="2"/>
    </xf>
    <xf numFmtId="0" fontId="13" fillId="0" borderId="18" xfId="0" applyFont="1" applyFill="1" applyBorder="1" applyAlignment="1">
      <alignment wrapText="1" readingOrder="2"/>
    </xf>
    <xf numFmtId="0" fontId="13" fillId="0" borderId="19" xfId="0" applyFont="1" applyFill="1" applyBorder="1" applyAlignment="1">
      <alignment wrapText="1" readingOrder="2"/>
    </xf>
    <xf numFmtId="0" fontId="13" fillId="0" borderId="5" xfId="0" applyFont="1" applyFill="1" applyBorder="1" applyAlignment="1">
      <alignment wrapText="1" readingOrder="2"/>
    </xf>
    <xf numFmtId="2" fontId="12" fillId="0" borderId="26" xfId="0" applyNumberFormat="1" applyFont="1" applyFill="1" applyBorder="1" applyAlignment="1">
      <alignment wrapText="1" readingOrder="2"/>
    </xf>
    <xf numFmtId="2" fontId="15" fillId="10" borderId="31" xfId="0" applyNumberFormat="1" applyFont="1" applyFill="1" applyBorder="1" applyAlignment="1">
      <alignment wrapText="1" readingOrder="2"/>
    </xf>
    <xf numFmtId="0" fontId="15" fillId="10" borderId="31" xfId="0" applyFont="1" applyFill="1" applyBorder="1" applyAlignment="1">
      <alignment wrapText="1" readingOrder="2"/>
    </xf>
    <xf numFmtId="0" fontId="13" fillId="8" borderId="29" xfId="0" applyFont="1" applyFill="1" applyBorder="1" applyAlignment="1">
      <alignment horizontal="center" vertical="center" wrapText="1" readingOrder="2"/>
    </xf>
    <xf numFmtId="0" fontId="2" fillId="7" borderId="0" xfId="0" applyFont="1" applyFill="1" applyBorder="1" applyAlignment="1">
      <alignment horizontal="left" wrapText="1" readingOrder="1"/>
    </xf>
    <xf numFmtId="0" fontId="12" fillId="5" borderId="36" xfId="0" applyFont="1" applyFill="1" applyBorder="1" applyAlignment="1" applyProtection="1">
      <alignment wrapText="1" readingOrder="2"/>
      <protection locked="0"/>
    </xf>
    <xf numFmtId="6" fontId="12" fillId="6" borderId="38" xfId="0" applyNumberFormat="1" applyFont="1" applyFill="1" applyBorder="1" applyAlignment="1" applyProtection="1">
      <alignment wrapText="1"/>
      <protection locked="0"/>
    </xf>
    <xf numFmtId="6" fontId="12" fillId="6" borderId="39" xfId="0" applyNumberFormat="1" applyFont="1" applyFill="1" applyBorder="1" applyAlignment="1" applyProtection="1">
      <alignment wrapText="1"/>
      <protection locked="0"/>
    </xf>
    <xf numFmtId="0" fontId="14" fillId="4" borderId="33" xfId="0" applyFont="1" applyFill="1" applyBorder="1" applyAlignment="1">
      <alignment wrapText="1" readingOrder="2"/>
    </xf>
    <xf numFmtId="0" fontId="14" fillId="4" borderId="34" xfId="0" applyFont="1" applyFill="1" applyBorder="1" applyAlignment="1">
      <alignment wrapText="1" readingOrder="2"/>
    </xf>
    <xf numFmtId="0" fontId="14" fillId="4" borderId="32" xfId="0" applyFont="1" applyFill="1" applyBorder="1" applyAlignment="1">
      <alignment wrapText="1" readingOrder="2"/>
    </xf>
    <xf numFmtId="0" fontId="14" fillId="5" borderId="35" xfId="0" applyFont="1" applyFill="1" applyBorder="1" applyAlignment="1">
      <alignment wrapText="1" readingOrder="2"/>
    </xf>
    <xf numFmtId="0" fontId="14" fillId="6" borderId="37" xfId="0" applyFont="1" applyFill="1" applyBorder="1" applyAlignment="1">
      <alignment wrapText="1" readingOrder="2"/>
    </xf>
    <xf numFmtId="164" fontId="19" fillId="9" borderId="28" xfId="0" applyNumberFormat="1" applyFont="1" applyFill="1" applyBorder="1" applyAlignment="1">
      <alignment horizontal="center" vertical="center" wrapText="1" readingOrder="2"/>
    </xf>
    <xf numFmtId="0" fontId="12" fillId="0" borderId="6" xfId="0" applyFont="1" applyFill="1" applyBorder="1" applyAlignment="1" applyProtection="1">
      <alignment wrapText="1" readingOrder="2"/>
      <protection locked="0"/>
    </xf>
    <xf numFmtId="0" fontId="12" fillId="0" borderId="26" xfId="0" applyFont="1" applyFill="1" applyBorder="1" applyAlignment="1" applyProtection="1">
      <alignment wrapText="1" readingOrder="2"/>
      <protection locked="0"/>
    </xf>
    <xf numFmtId="0" fontId="10" fillId="11" borderId="0" xfId="1" applyFont="1" applyFill="1" applyBorder="1" applyAlignment="1">
      <alignment vertical="center" wrapText="1" readingOrder="2"/>
    </xf>
    <xf numFmtId="0" fontId="17" fillId="12" borderId="40" xfId="0" applyFont="1" applyFill="1" applyBorder="1" applyAlignment="1">
      <alignment horizontal="center" wrapText="1" readingOrder="2"/>
    </xf>
    <xf numFmtId="0" fontId="17" fillId="12" borderId="41" xfId="0" applyFont="1" applyFill="1" applyBorder="1" applyAlignment="1">
      <alignment horizontal="center" wrapText="1" readingOrder="2"/>
    </xf>
    <xf numFmtId="0" fontId="17" fillId="12" borderId="30" xfId="0" applyFont="1" applyFill="1" applyBorder="1" applyAlignment="1">
      <alignment horizontal="center" wrapText="1" readingOrder="2"/>
    </xf>
    <xf numFmtId="0" fontId="3" fillId="3" borderId="22" xfId="0" applyFont="1" applyFill="1" applyBorder="1" applyAlignment="1">
      <alignment horizontal="center" wrapText="1" readingOrder="2"/>
    </xf>
    <xf numFmtId="0" fontId="3" fillId="3" borderId="23" xfId="0" applyFont="1" applyFill="1" applyBorder="1" applyAlignment="1">
      <alignment horizontal="center" wrapText="1" readingOrder="2"/>
    </xf>
    <xf numFmtId="0" fontId="5" fillId="2" borderId="8" xfId="0" applyFont="1" applyFill="1" applyBorder="1" applyAlignment="1">
      <alignment wrapText="1" readingOrder="2"/>
    </xf>
    <xf numFmtId="0" fontId="5" fillId="2" borderId="9" xfId="0" applyFont="1" applyFill="1" applyBorder="1" applyAlignment="1">
      <alignment wrapText="1" readingOrder="2"/>
    </xf>
  </cellXfs>
  <cellStyles count="2">
    <cellStyle name="Hyperlink" xfId="1" builtinId="8"/>
    <cellStyle name="Normal" xfId="0" builtinId="0"/>
  </cellStyles>
  <dxfs count="28">
    <dxf>
      <fill>
        <patternFill>
          <bgColor rgb="FFFFFFCC"/>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bottom" textRotation="0" wrapText="1" indent="0" justifyLastLine="0" shrinkToFit="0" readingOrder="1"/>
      <border diagonalUp="0" diagonalDown="0">
        <left style="medium">
          <color rgb="FFCCCCCC"/>
        </left>
        <right style="medium">
          <color rgb="FFCCCCCC"/>
        </right>
        <top style="medium">
          <color rgb="FFCCCCCC"/>
        </top>
        <bottom style="medium">
          <color rgb="FFCCCCCC"/>
        </bottom>
        <vertical/>
        <horizontal/>
      </border>
    </dxf>
    <dxf>
      <font>
        <b val="0"/>
        <i val="0"/>
        <strike val="0"/>
        <condense val="0"/>
        <extend val="0"/>
        <outline val="0"/>
        <shadow val="0"/>
        <u val="none"/>
        <vertAlign val="baseline"/>
        <sz val="10"/>
        <color theme="1"/>
        <name val="Arial"/>
        <family val="2"/>
        <scheme val="none"/>
      </font>
      <numFmt numFmtId="164" formatCode="[$-1010000]d/m/yyyy;@"/>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top style="medium">
          <color rgb="FFCCCCCC"/>
        </top>
        <bottom style="medium">
          <color rgb="FFCCCCCC"/>
        </bottom>
        <vertical/>
        <horizontal/>
      </border>
    </dxf>
    <dxf>
      <border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bottom/>
      </border>
    </dxf>
    <dxf>
      <font>
        <b val="0"/>
        <i val="0"/>
        <strike val="0"/>
        <condense val="0"/>
        <extend val="0"/>
        <outline val="0"/>
        <shadow val="0"/>
        <u val="none"/>
        <vertAlign val="baseline"/>
        <sz val="10"/>
        <color theme="1"/>
        <name val="Arial Narrow"/>
        <family val="2"/>
        <scheme val="none"/>
      </font>
      <fill>
        <patternFill patternType="none">
          <fgColor indexed="64"/>
          <bgColor indexed="65"/>
        </patternFill>
      </fill>
      <alignment horizontal="general" vertical="bottom" textRotation="0" wrapText="1" indent="0" justifyLastLine="0" shrinkToFit="0" readingOrder="2"/>
      <border diagonalUp="0" diagonalDown="0">
        <left style="medium">
          <color rgb="FFCCCCCC"/>
        </left>
        <right style="medium">
          <color rgb="FFCCCCCC"/>
        </right>
        <top style="medium">
          <color rgb="FFCCCCCC"/>
        </top>
        <bottom style="medium">
          <color rgb="FFCCCCCC"/>
        </bottom>
      </border>
      <protection locked="0" hidden="0"/>
    </dxf>
    <dxf>
      <font>
        <b val="0"/>
        <i val="0"/>
        <strike val="0"/>
        <condense val="0"/>
        <extend val="0"/>
        <outline val="0"/>
        <shadow val="0"/>
        <u val="none"/>
        <vertAlign val="baseline"/>
        <sz val="10"/>
        <color theme="1"/>
        <name val="Arial Narrow"/>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numFmt numFmtId="0" formatCode="General"/>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protection locked="0" hidden="0"/>
    </dxf>
    <dxf>
      <font>
        <b val="0"/>
        <i val="0"/>
        <strike val="0"/>
        <condense val="0"/>
        <extend val="0"/>
        <outline val="0"/>
        <shadow val="0"/>
        <u val="none"/>
        <vertAlign val="baseline"/>
        <sz val="10"/>
        <color theme="1"/>
        <name val="Arial Narrow"/>
        <family val="2"/>
        <scheme val="none"/>
      </font>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style="medium">
          <color rgb="FFCCCCCC"/>
        </top>
        <bottom style="medium">
          <color rgb="FFCCCCCC"/>
        </bottom>
      </border>
      <protection locked="0" hidden="0"/>
    </dxf>
    <dxf>
      <font>
        <b val="0"/>
        <i val="0"/>
        <strike val="0"/>
        <condense val="0"/>
        <extend val="0"/>
        <outline val="0"/>
        <shadow val="0"/>
        <u val="none"/>
        <vertAlign val="baseline"/>
        <sz val="10"/>
        <color theme="1"/>
        <name val="Arial Narrow"/>
        <family val="2"/>
        <scheme val="none"/>
      </font>
      <numFmt numFmtId="0" formatCode="General"/>
      <fill>
        <patternFill patternType="none">
          <fgColor indexed="64"/>
          <bgColor indexed="65"/>
        </patternFill>
      </fill>
      <alignment horizontal="right" vertical="bottom" textRotation="0" wrapText="1" indent="0" justifyLastLine="0" shrinkToFit="0" readingOrder="1"/>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numFmt numFmtId="164" formatCode="[$-1010000]d/m/yyyy;@"/>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top style="medium">
          <color rgb="FFCCCCCC"/>
        </top>
        <bottom style="medium">
          <color rgb="FFCCCCCC"/>
        </bottom>
      </border>
      <protection locked="0" hidden="0"/>
    </dxf>
    <dxf>
      <border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Narrow"/>
        <family val="2"/>
        <scheme val="none"/>
      </font>
      <fill>
        <patternFill patternType="none">
          <fgColor indexed="64"/>
          <bgColor indexed="65"/>
        </patternFill>
      </fill>
      <alignment horizontal="general" vertical="bottom" textRotation="0" wrapText="1" indent="0" justifyLastLine="0" shrinkToFit="0" readingOrder="2"/>
    </dxf>
    <dxf>
      <font>
        <b/>
        <i val="0"/>
        <strike val="0"/>
        <condense val="0"/>
        <extend val="0"/>
        <outline val="0"/>
        <shadow val="0"/>
        <u val="none"/>
        <vertAlign val="baseline"/>
        <sz val="11"/>
        <color theme="1"/>
        <name val="Arial Narrow"/>
        <family val="2"/>
        <scheme val="none"/>
      </font>
      <fill>
        <patternFill patternType="none">
          <fgColor indexed="64"/>
          <bgColor indexed="65"/>
        </patternFill>
      </fill>
      <alignment horizontal="general" vertical="bottom" textRotation="0" wrapText="1" indent="0" justifyLastLine="0" shrinkToFit="0" readingOrder="2"/>
      <border diagonalUp="0" diagonalDown="0" outline="0">
        <left style="medium">
          <color rgb="FFCCCCCC"/>
        </left>
        <right style="medium">
          <color rgb="FFCCCCCC"/>
        </right>
        <top/>
        <bottom/>
      </border>
    </dxf>
    <dxf>
      <fill>
        <patternFill>
          <bgColor theme="0" tint="-0.14996795556505021"/>
        </patternFill>
      </fill>
    </dxf>
    <dxf>
      <fill>
        <patternFill>
          <bgColor theme="0" tint="-4.9989318521683403E-2"/>
        </patternFill>
      </fill>
    </dxf>
    <dxf>
      <font>
        <color theme="0"/>
      </font>
      <fill>
        <patternFill>
          <bgColor rgb="FF5D7391"/>
        </patternFill>
      </fill>
    </dxf>
  </dxfs>
  <tableStyles count="1" defaultTableStyle="TableStyleMedium2" defaultPivotStyle="PivotStyleLight16">
    <tableStyle name="Table Style 1" pivot="0" count="3" xr9:uid="{2CBE18EE-C224-42CC-97A0-6DDC9D851350}">
      <tableStyleElement type="headerRow" dxfId="27"/>
      <tableStyleElement type="firstRowStripe" dxfId="26"/>
      <tableStyleElement type="secondRowStripe" dxfId="25"/>
    </tableStyle>
  </tableStyles>
  <colors>
    <mruColors>
      <color rgb="FFFFFFCC"/>
      <color rgb="FFFFFFE1"/>
      <color rgb="FF5D7391"/>
      <color rgb="FFD4E1E4"/>
      <color rgb="FF405D80"/>
      <color rgb="FF355877"/>
      <color rgb="FF4473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a.me/+972545687962" TargetMode="External"/><Relationship Id="rId2" Type="http://schemas.openxmlformats.org/officeDocument/2006/relationships/image" Target="../media/image1.png"/><Relationship Id="rId1" Type="http://schemas.openxmlformats.org/officeDocument/2006/relationships/hyperlink" Target="https://www.eldad-shahar.com/" TargetMode="External"/><Relationship Id="rId5" Type="http://schemas.microsoft.com/office/2007/relationships/hdphoto" Target="../media/hdphoto1.wdp"/><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217170</xdr:colOff>
      <xdr:row>1</xdr:row>
      <xdr:rowOff>28576</xdr:rowOff>
    </xdr:from>
    <xdr:to>
      <xdr:col>2</xdr:col>
      <xdr:colOff>457200</xdr:colOff>
      <xdr:row>3</xdr:row>
      <xdr:rowOff>96958</xdr:rowOff>
    </xdr:to>
    <xdr:pic>
      <xdr:nvPicPr>
        <xdr:cNvPr id="4" name="Picture 3" descr="Logo&#10;&#10;Description automatically generated with medium confidence">
          <a:hlinkClick xmlns:r="http://schemas.openxmlformats.org/officeDocument/2006/relationships" r:id="rId1"/>
          <a:extLst>
            <a:ext uri="{FF2B5EF4-FFF2-40B4-BE49-F238E27FC236}">
              <a16:creationId xmlns:a16="http://schemas.microsoft.com/office/drawing/2014/main" id="{5325F252-347C-4868-8DF7-A67FC49F57D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94" t="21946" r="8115" b="25548"/>
        <a:stretch/>
      </xdr:blipFill>
      <xdr:spPr>
        <a:xfrm>
          <a:off x="9994049100" y="28576"/>
          <a:ext cx="1306830" cy="472242"/>
        </a:xfrm>
        <a:prstGeom prst="rect">
          <a:avLst/>
        </a:prstGeom>
      </xdr:spPr>
    </xdr:pic>
    <xdr:clientData/>
  </xdr:twoCellAnchor>
  <xdr:twoCellAnchor>
    <xdr:from>
      <xdr:col>1</xdr:col>
      <xdr:colOff>266700</xdr:colOff>
      <xdr:row>3</xdr:row>
      <xdr:rowOff>129540</xdr:rowOff>
    </xdr:from>
    <xdr:to>
      <xdr:col>2</xdr:col>
      <xdr:colOff>541020</xdr:colOff>
      <xdr:row>4</xdr:row>
      <xdr:rowOff>182880</xdr:rowOff>
    </xdr:to>
    <xdr:sp macro="" textlink="">
      <xdr:nvSpPr>
        <xdr:cNvPr id="3" name="Rectangle 2">
          <a:extLst>
            <a:ext uri="{FF2B5EF4-FFF2-40B4-BE49-F238E27FC236}">
              <a16:creationId xmlns:a16="http://schemas.microsoft.com/office/drawing/2014/main" id="{EC64D6AD-700F-47DA-BD36-CE4ED24CB6AD}"/>
            </a:ext>
          </a:extLst>
        </xdr:cNvPr>
        <xdr:cNvSpPr/>
      </xdr:nvSpPr>
      <xdr:spPr>
        <a:xfrm>
          <a:off x="9993965280" y="518160"/>
          <a:ext cx="1341120" cy="2590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he-IL" sz="1100">
              <a:solidFill>
                <a:sysClr val="windowText" lastClr="000000"/>
              </a:solidFill>
            </a:rPr>
            <a:t> 0545687962</a:t>
          </a:r>
          <a:endParaRPr lang="en-IL" sz="1100">
            <a:solidFill>
              <a:sysClr val="windowText" lastClr="000000"/>
            </a:solidFill>
          </a:endParaRPr>
        </a:p>
      </xdr:txBody>
    </xdr:sp>
    <xdr:clientData/>
  </xdr:twoCellAnchor>
  <xdr:twoCellAnchor editAs="oneCell">
    <xdr:from>
      <xdr:col>2</xdr:col>
      <xdr:colOff>503564</xdr:colOff>
      <xdr:row>1</xdr:row>
      <xdr:rowOff>30480</xdr:rowOff>
    </xdr:from>
    <xdr:to>
      <xdr:col>3</xdr:col>
      <xdr:colOff>2737</xdr:colOff>
      <xdr:row>3</xdr:row>
      <xdr:rowOff>152400</xdr:rowOff>
    </xdr:to>
    <xdr:pic>
      <xdr:nvPicPr>
        <xdr:cNvPr id="6" name="Picture 5" descr="whatsapp-api · GitHub Topics · GitHub">
          <a:hlinkClick xmlns:r="http://schemas.openxmlformats.org/officeDocument/2006/relationships" r:id="rId3"/>
          <a:extLst>
            <a:ext uri="{FF2B5EF4-FFF2-40B4-BE49-F238E27FC236}">
              <a16:creationId xmlns:a16="http://schemas.microsoft.com/office/drawing/2014/main" id="{E37A2D9E-BBCC-4898-9F80-B3BA76024B37}"/>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33000"/>
                  </a14:imgEffect>
                </a14:imgLayer>
              </a14:imgProps>
            </a:ext>
            <a:ext uri="{28A0092B-C50C-407E-A947-70E740481C1C}">
              <a14:useLocalDpi xmlns:a14="http://schemas.microsoft.com/office/drawing/2010/main" val="0"/>
            </a:ext>
          </a:extLst>
        </a:blip>
        <a:srcRect/>
        <a:stretch>
          <a:fillRect/>
        </a:stretch>
      </xdr:blipFill>
      <xdr:spPr bwMode="auto">
        <a:xfrm>
          <a:off x="9995094113" y="220980"/>
          <a:ext cx="729803" cy="51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556260</xdr:colOff>
      <xdr:row>8</xdr:row>
      <xdr:rowOff>129540</xdr:rowOff>
    </xdr:from>
    <xdr:to>
      <xdr:col>17</xdr:col>
      <xdr:colOff>1150620</xdr:colOff>
      <xdr:row>16</xdr:row>
      <xdr:rowOff>76200</xdr:rowOff>
    </xdr:to>
    <xdr:sp macro="" textlink="">
      <xdr:nvSpPr>
        <xdr:cNvPr id="5" name="Rectangle: Rounded Corners 4">
          <a:extLst>
            <a:ext uri="{FF2B5EF4-FFF2-40B4-BE49-F238E27FC236}">
              <a16:creationId xmlns:a16="http://schemas.microsoft.com/office/drawing/2014/main" id="{D714DF6D-CE3B-4D84-B591-0BC57F2EA953}"/>
            </a:ext>
          </a:extLst>
        </xdr:cNvPr>
        <xdr:cNvSpPr/>
      </xdr:nvSpPr>
      <xdr:spPr>
        <a:xfrm>
          <a:off x="9977338440" y="1722120"/>
          <a:ext cx="4701540" cy="1470660"/>
        </a:xfrm>
        <a:prstGeom prst="roundRect">
          <a:avLst>
            <a:gd name="adj" fmla="val 1900"/>
          </a:avLst>
        </a:prstGeom>
        <a:solidFill>
          <a:srgbClr val="5D73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rtl="1"/>
          <a:r>
            <a:rPr lang="en-US" sz="1100"/>
            <a:t>-</a:t>
          </a:r>
          <a:r>
            <a:rPr lang="he-IL" sz="1100" baseline="0"/>
            <a:t> מלאו בטבלת התעריפים (</a:t>
          </a:r>
          <a:r>
            <a:rPr lang="en-US" sz="1100" baseline="0"/>
            <a:t>P7:R8</a:t>
          </a:r>
          <a:r>
            <a:rPr lang="he-IL" sz="1100" baseline="0"/>
            <a:t>) את השעות והתעריפים לפי הסכם העבודה שלכם</a:t>
          </a:r>
        </a:p>
        <a:p>
          <a:pPr algn="r" rtl="1"/>
          <a:r>
            <a:rPr lang="he-IL" sz="1100" baseline="0"/>
            <a:t>- פורמט הכנסת שעות כניסה ויציאה 18:00 (24 שעות)</a:t>
          </a:r>
        </a:p>
        <a:p>
          <a:pPr algn="r" rtl="1"/>
          <a:r>
            <a:rPr lang="he-IL" sz="1100" baseline="0"/>
            <a:t>- מלאו את התאריכים של החודש הרלוונטי בטור </a:t>
          </a:r>
          <a:r>
            <a:rPr lang="en-US" sz="1100" baseline="0"/>
            <a:t>A</a:t>
          </a:r>
          <a:r>
            <a:rPr lang="he-IL" sz="1100" baseline="0"/>
            <a:t> - פורמט הכנסת תאריך 27/8/22</a:t>
          </a:r>
        </a:p>
        <a:p>
          <a:pPr marL="0" marR="0" lvl="0" indent="0" algn="r" defTabSz="914400" rtl="1" eaLnBrk="1" fontAlgn="auto" latinLnBrk="0" hangingPunct="1">
            <a:lnSpc>
              <a:spcPct val="100000"/>
            </a:lnSpc>
            <a:spcBef>
              <a:spcPts val="0"/>
            </a:spcBef>
            <a:spcAft>
              <a:spcPts val="0"/>
            </a:spcAft>
            <a:buClrTx/>
            <a:buSzTx/>
            <a:buFontTx/>
            <a:buNone/>
            <a:tabLst/>
            <a:defRPr/>
          </a:pPr>
          <a:r>
            <a:rPr lang="he-IL" sz="1100" baseline="0">
              <a:solidFill>
                <a:schemeClr val="lt1"/>
              </a:solidFill>
              <a:effectLst/>
              <a:latin typeface="+mn-lt"/>
              <a:ea typeface="+mn-ea"/>
              <a:cs typeface="+mn-cs"/>
            </a:rPr>
            <a:t>- השורה הצבועה בצהוב מסמנת את היום</a:t>
          </a:r>
          <a:endParaRPr lang="en-IL">
            <a:effectLst/>
          </a:endParaRPr>
        </a:p>
        <a:p>
          <a:pPr algn="r" rtl="1"/>
          <a:endParaRPr lang="he-IL" sz="1100" baseline="0"/>
        </a:p>
        <a:p>
          <a:pPr marL="0" marR="0" lvl="0" indent="0" algn="r" defTabSz="914400" rtl="1" eaLnBrk="1" fontAlgn="auto" latinLnBrk="0" hangingPunct="1">
            <a:lnSpc>
              <a:spcPct val="100000"/>
            </a:lnSpc>
            <a:spcBef>
              <a:spcPts val="0"/>
            </a:spcBef>
            <a:spcAft>
              <a:spcPts val="0"/>
            </a:spcAft>
            <a:buClrTx/>
            <a:buSzTx/>
            <a:buFontTx/>
            <a:buNone/>
            <a:tabLst/>
            <a:defRPr/>
          </a:pPr>
          <a:r>
            <a:rPr lang="he-IL" sz="1100" baseline="0">
              <a:solidFill>
                <a:schemeClr val="lt1"/>
              </a:solidFill>
              <a:effectLst/>
              <a:latin typeface="+mn-lt"/>
              <a:ea typeface="+mn-ea"/>
              <a:cs typeface="+mn-cs"/>
            </a:rPr>
            <a:t>- אין בטבלה זו חישוב מיוחד לשבתות וחגים</a:t>
          </a:r>
        </a:p>
        <a:p>
          <a:pPr algn="r" rtl="1"/>
          <a:endParaRPr lang="en-IL" sz="1100"/>
        </a:p>
      </xdr:txBody>
    </xdr:sp>
    <xdr:clientData/>
  </xdr:twoCellAnchor>
  <xdr:twoCellAnchor>
    <xdr:from>
      <xdr:col>5</xdr:col>
      <xdr:colOff>182880</xdr:colOff>
      <xdr:row>0</xdr:row>
      <xdr:rowOff>182880</xdr:rowOff>
    </xdr:from>
    <xdr:to>
      <xdr:col>9</xdr:col>
      <xdr:colOff>3032760</xdr:colOff>
      <xdr:row>4</xdr:row>
      <xdr:rowOff>7620</xdr:rowOff>
    </xdr:to>
    <xdr:sp macro="" textlink="Back!W2">
      <xdr:nvSpPr>
        <xdr:cNvPr id="8" name="Rectangle: Rounded Corners 7">
          <a:extLst>
            <a:ext uri="{FF2B5EF4-FFF2-40B4-BE49-F238E27FC236}">
              <a16:creationId xmlns:a16="http://schemas.microsoft.com/office/drawing/2014/main" id="{15E0A9D5-0D63-4F13-B976-9AC85019C331}"/>
            </a:ext>
          </a:extLst>
        </xdr:cNvPr>
        <xdr:cNvSpPr/>
      </xdr:nvSpPr>
      <xdr:spPr>
        <a:xfrm>
          <a:off x="9984447900" y="182880"/>
          <a:ext cx="7993380" cy="594360"/>
        </a:xfrm>
        <a:prstGeom prst="roundRect">
          <a:avLst>
            <a:gd name="adj" fmla="val 20082"/>
          </a:avLst>
        </a:prstGeom>
        <a:solidFill>
          <a:srgbClr val="5D73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fld id="{520229FC-B1B9-43D4-B457-0A978A3D086F}" type="TxLink">
            <a:rPr lang="he-IL" sz="1100" b="0" i="0" u="none" strike="noStrike">
              <a:solidFill>
                <a:schemeClr val="bg1"/>
              </a:solidFill>
              <a:latin typeface="Arial"/>
              <a:cs typeface="Arial"/>
            </a:rPr>
            <a:pPr algn="ctr" rtl="1"/>
            <a:t>אם אתה לא עומד עבור משהו, אתה תיפול לכל דבר.    (מלקולם אקס)</a:t>
          </a:fld>
          <a:endParaRPr lang="en-IL" sz="1400">
            <a:solidFill>
              <a:schemeClr val="bg1"/>
            </a:solidFill>
          </a:endParaRPr>
        </a:p>
      </xdr:txBody>
    </xdr:sp>
    <xdr:clientData/>
  </xdr:twoCellAnchor>
  <xdr:twoCellAnchor>
    <xdr:from>
      <xdr:col>3</xdr:col>
      <xdr:colOff>41909</xdr:colOff>
      <xdr:row>0</xdr:row>
      <xdr:rowOff>167640</xdr:rowOff>
    </xdr:from>
    <xdr:to>
      <xdr:col>3</xdr:col>
      <xdr:colOff>1070609</xdr:colOff>
      <xdr:row>3</xdr:row>
      <xdr:rowOff>186690</xdr:rowOff>
    </xdr:to>
    <xdr:sp macro="" textlink="Back!N14">
      <xdr:nvSpPr>
        <xdr:cNvPr id="9" name="Rectangle: Rounded Corners 8">
          <a:extLst>
            <a:ext uri="{FF2B5EF4-FFF2-40B4-BE49-F238E27FC236}">
              <a16:creationId xmlns:a16="http://schemas.microsoft.com/office/drawing/2014/main" id="{629441A2-DF0D-429C-A889-2E72EE036AA2}"/>
            </a:ext>
          </a:extLst>
        </xdr:cNvPr>
        <xdr:cNvSpPr/>
      </xdr:nvSpPr>
      <xdr:spPr>
        <a:xfrm>
          <a:off x="9994026241" y="167640"/>
          <a:ext cx="1028700" cy="600075"/>
        </a:xfrm>
        <a:prstGeom prst="roundRect">
          <a:avLst>
            <a:gd name="adj" fmla="val 20082"/>
          </a:avLst>
        </a:prstGeom>
        <a:solidFill>
          <a:srgbClr val="5D73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fld id="{E39C65E9-E5C3-4E7F-97E8-017EC736EFA3}" type="TxLink">
            <a:rPr lang="he-IL" sz="1400" b="0" i="0" u="none" strike="noStrike">
              <a:solidFill>
                <a:schemeClr val="bg1"/>
              </a:solidFill>
              <a:latin typeface="Arial"/>
              <a:cs typeface="Arial"/>
            </a:rPr>
            <a:pPr algn="ctr" rtl="1"/>
            <a:t>ספטמבר</a:t>
          </a:fld>
          <a:endParaRPr lang="en-IL" sz="2400">
            <a:solidFill>
              <a:schemeClr val="bg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DCC539-BC8F-4116-890D-8E1CD8BA2138}" name="Table1" displayName="Table1" ref="B6:J37" totalsRowShown="0" headerRowDxfId="24" dataDxfId="23" tableBorderDxfId="22">
  <tableColumns count="9">
    <tableColumn id="1" xr3:uid="{88953CBB-C817-4ED0-A5EF-8A3981D7E14B}" name="תאריך" dataDxfId="21"/>
    <tableColumn id="2" xr3:uid="{0B02B0A4-7BE1-42D2-900D-B8C2FF395441}" name="יום" dataDxfId="20">
      <calculatedColumnFormula>Table13[[#This Row],[יום]]</calculatedColumnFormula>
    </tableColumn>
    <tableColumn id="3" xr3:uid="{5143D60B-B008-48CA-A27C-99C22B0A901E}" name="שעת כניסה" dataDxfId="19"/>
    <tableColumn id="4" xr3:uid="{0322EB5A-6F30-4FDD-895D-AC88980DE231}" name="שעת יציאה" dataDxfId="18"/>
    <tableColumn id="5" xr3:uid="{85895FDD-ED53-4044-A5A6-96FB4E06FB58}" name="מספר שעות עבודה" dataDxfId="17">
      <calculatedColumnFormula>Table13[[#This Row],[מספר שעות עבודה]]</calculatedColumnFormula>
    </tableColumn>
    <tableColumn id="6" xr3:uid="{F12CDC50-11F4-4C51-A239-1DA849AD5E4E}" name="שעות עבודה תעריף 1" dataDxfId="16">
      <calculatedColumnFormula>Table13[[#This Row],[שעות עבודה תעריף 1]]</calculatedColumnFormula>
    </tableColumn>
    <tableColumn id="7" xr3:uid="{D95C3665-92C0-4D2D-B3BE-947658C2A814}" name="שעות עבודה תעריף 2" dataDxfId="15">
      <calculatedColumnFormula>Table13[[#This Row],[שעות עבודה תעריף 2]]</calculatedColumnFormula>
    </tableColumn>
    <tableColumn id="8" xr3:uid="{1EBB5A7E-8503-4B5B-B7D9-446644DFFCC0}" name="שעות עבודה תעריף 3" dataDxfId="14">
      <calculatedColumnFormula>Table13[[#This Row],[שעות עבודה תעריף 3]]</calculatedColumnFormula>
    </tableColumn>
    <tableColumn id="9" xr3:uid="{F2C2E8D1-6BD6-42CC-B50E-6A3786055F0A}" name="הערות" dataDxfId="1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3C50B7-EFDD-45E5-A7C0-236B8DA513F8}" name="Table13" displayName="Table13" ref="A5:I38" totalsRowShown="0" headerRowDxfId="12" dataDxfId="11" tableBorderDxfId="10">
  <tableColumns count="9">
    <tableColumn id="1" xr3:uid="{4823071E-AB17-4596-8F95-7B70050FB28B}" name="תאריך" dataDxfId="9"/>
    <tableColumn id="2" xr3:uid="{DE3705F3-3B7C-4EE2-A1C2-7595F7A4F79B}" name="יום" dataDxfId="8">
      <calculatedColumnFormula>TEXT(A6,"[$-D]DDDD")</calculatedColumnFormula>
    </tableColumn>
    <tableColumn id="3" xr3:uid="{000ACDCD-A75F-4739-A665-01A92CA80F47}" name="שעת כניסה" dataDxfId="7">
      <calculatedColumnFormula>IF(Table1[[#This Row],[שעת כניסה]]=0,"",Table1[[#This Row],[שעת כניסה]])</calculatedColumnFormula>
    </tableColumn>
    <tableColumn id="4" xr3:uid="{19FEA210-1476-4328-AA32-25E7C85BE4C4}" name="שעת יציאה" dataDxfId="6"/>
    <tableColumn id="5" xr3:uid="{3A57086A-3017-480C-A90C-89D315999FB9}" name="מספר שעות עבודה" dataDxfId="5">
      <calculatedColumnFormula>IF(AND(D6&lt;&gt;"",C6&lt;&gt;""),(D6-C6+(D6&lt;C6))*24,"")</calculatedColumnFormula>
    </tableColumn>
    <tableColumn id="6" xr3:uid="{BE6AC2C0-BA6B-4679-96D1-D1540C45F85F}" name="שעות עבודה תעריף 1" dataDxfId="4">
      <calculatedColumnFormula>IF(AND(D6&lt;&gt;"",C6&lt;&gt;""),IF(E6&gt;$L$6,$L$6,E6),"")</calculatedColumnFormula>
    </tableColumn>
    <tableColumn id="7" xr3:uid="{6D476763-DA83-4B7F-BC2B-67E171D857F6}" name="שעות עבודה תעריף 2" dataDxfId="3">
      <calculatedColumnFormula>IF(AND(D6&lt;&gt;"",C6&lt;&gt;""),IF(E6&gt;$L$6,IF(E6-F6&gt;$M$6,$M$6,E6-F6),""),"")</calculatedColumnFormula>
    </tableColumn>
    <tableColumn id="8" xr3:uid="{01FE725B-EE34-4106-8B9E-040734B07668}" name="שעות עבודה תעריף 3" dataDxfId="2">
      <calculatedColumnFormula>IF(AND(D6&lt;&gt;"",C6&lt;&gt;""),IF(E6&gt;$L$6+$M$6,E6-$M$6-$L$6,""),"")</calculatedColumnFormula>
    </tableColumn>
    <tableColumn id="9" xr3:uid="{385451CB-3C13-43AD-BFB8-2BF3FEE3ED97}" name="הערות" dataDxfId="1"/>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05"/>
  <sheetViews>
    <sheetView rightToLeft="1" tabSelected="1" zoomScaleNormal="100" workbookViewId="0">
      <pane ySplit="6" topLeftCell="A10" activePane="bottomLeft" state="frozen"/>
      <selection pane="bottomLeft" activeCell="B7" sqref="B7"/>
    </sheetView>
  </sheetViews>
  <sheetFormatPr defaultRowHeight="13.8" x14ac:dyDescent="0.25"/>
  <cols>
    <col min="1" max="1" width="8.88671875" style="37"/>
    <col min="2" max="2" width="15.5546875" style="37" customWidth="1"/>
    <col min="3" max="6" width="18" style="37" customWidth="1"/>
    <col min="7" max="9" width="19" style="37" customWidth="1"/>
    <col min="10" max="10" width="44.5546875" style="37" customWidth="1"/>
    <col min="11" max="14" width="8.88671875" style="37"/>
    <col min="15" max="18" width="17" style="37" customWidth="1"/>
    <col min="19" max="16384" width="8.88671875" style="37"/>
  </cols>
  <sheetData>
    <row r="1" spans="1:53" ht="15" thickBot="1"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row>
    <row r="2" spans="1:53" ht="15.6" x14ac:dyDescent="0.3">
      <c r="A2" s="36"/>
      <c r="B2" s="70"/>
      <c r="C2" s="70"/>
      <c r="D2" s="35"/>
      <c r="E2" s="48" t="s">
        <v>0</v>
      </c>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3" ht="16.2" thickBot="1" x14ac:dyDescent="0.35">
      <c r="A3" s="36"/>
      <c r="B3" s="70"/>
      <c r="C3" s="70"/>
      <c r="D3" s="35"/>
      <c r="E3" s="67">
        <f ca="1">Back!F3</f>
        <v>44832</v>
      </c>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row>
    <row r="4" spans="1:53" ht="15" thickBot="1" x14ac:dyDescent="0.35">
      <c r="A4" s="36"/>
      <c r="B4" s="70"/>
      <c r="C4" s="70"/>
      <c r="D4" s="35"/>
      <c r="E4" s="49" t="str">
        <f ca="1">Back!G3</f>
        <v>יום רביעי</v>
      </c>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row>
    <row r="5" spans="1:53" ht="15" thickBot="1" x14ac:dyDescent="0.35">
      <c r="A5" s="36"/>
      <c r="B5" s="70"/>
      <c r="C5" s="70"/>
      <c r="D5" s="36"/>
      <c r="E5" s="36"/>
      <c r="F5" s="36"/>
      <c r="G5" s="36"/>
      <c r="H5" s="36"/>
      <c r="I5" s="36"/>
      <c r="J5" s="36"/>
      <c r="K5" s="36"/>
      <c r="L5" s="36"/>
      <c r="M5" s="36"/>
      <c r="N5" s="36"/>
      <c r="O5" s="71" t="s">
        <v>17</v>
      </c>
      <c r="P5" s="72"/>
      <c r="Q5" s="72"/>
      <c r="R5" s="73"/>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row>
    <row r="6" spans="1:53" ht="18.600000000000001" customHeight="1" thickBot="1" x14ac:dyDescent="0.35">
      <c r="A6" s="36"/>
      <c r="B6" s="50" t="s">
        <v>2</v>
      </c>
      <c r="C6" s="51" t="s">
        <v>3</v>
      </c>
      <c r="D6" s="51" t="s">
        <v>4</v>
      </c>
      <c r="E6" s="51" t="s">
        <v>5</v>
      </c>
      <c r="F6" s="51" t="s">
        <v>6</v>
      </c>
      <c r="G6" s="51" t="s">
        <v>7</v>
      </c>
      <c r="H6" s="51" t="s">
        <v>8</v>
      </c>
      <c r="I6" s="52" t="s">
        <v>9</v>
      </c>
      <c r="J6" s="53" t="s">
        <v>10</v>
      </c>
      <c r="K6" s="36"/>
      <c r="L6" s="36"/>
      <c r="M6" s="36"/>
      <c r="N6" s="36"/>
      <c r="O6" s="64"/>
      <c r="P6" s="62" t="s">
        <v>11</v>
      </c>
      <c r="Q6" s="62" t="s">
        <v>12</v>
      </c>
      <c r="R6" s="63" t="s">
        <v>13</v>
      </c>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row>
    <row r="7" spans="1:53" ht="15" thickBot="1" x14ac:dyDescent="0.35">
      <c r="A7" s="36"/>
      <c r="B7" s="38">
        <v>44835</v>
      </c>
      <c r="C7" s="39" t="str">
        <f>Table13[[#This Row],[יום]]</f>
        <v>שבת</v>
      </c>
      <c r="D7" s="40"/>
      <c r="E7" s="40"/>
      <c r="F7" s="41" t="str">
        <f>Table13[[#This Row],[מספר שעות עבודה]]</f>
        <v/>
      </c>
      <c r="G7" s="41" t="str">
        <f>Table13[[#This Row],[שעות עבודה תעריף 1]]</f>
        <v/>
      </c>
      <c r="H7" s="41" t="str">
        <f>Table13[[#This Row],[שעות עבודה תעריף 2]]</f>
        <v/>
      </c>
      <c r="I7" s="41" t="str">
        <f>Table13[[#This Row],[שעות עבודה תעריף 3]]</f>
        <v/>
      </c>
      <c r="J7" s="68"/>
      <c r="K7" s="36"/>
      <c r="L7" s="36"/>
      <c r="M7" s="36"/>
      <c r="N7" s="36"/>
      <c r="O7" s="65" t="s">
        <v>14</v>
      </c>
      <c r="P7" s="42">
        <v>9</v>
      </c>
      <c r="Q7" s="42">
        <v>2</v>
      </c>
      <c r="R7" s="59"/>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row>
    <row r="8" spans="1:53" ht="15" thickBot="1" x14ac:dyDescent="0.35">
      <c r="A8" s="36"/>
      <c r="B8" s="38">
        <v>44836</v>
      </c>
      <c r="C8" s="39" t="str">
        <f>Table13[[#This Row],[יום]]</f>
        <v>יום ראשון</v>
      </c>
      <c r="D8" s="68"/>
      <c r="E8" s="68"/>
      <c r="F8" s="41" t="str">
        <f>Table13[[#This Row],[מספר שעות עבודה]]</f>
        <v/>
      </c>
      <c r="G8" s="41" t="str">
        <f>Table13[[#This Row],[שעות עבודה תעריף 1]]</f>
        <v/>
      </c>
      <c r="H8" s="41" t="str">
        <f>Table13[[#This Row],[שעות עבודה תעריף 2]]</f>
        <v/>
      </c>
      <c r="I8" s="41" t="str">
        <f>Table13[[#This Row],[שעות עבודה תעריף 3]]</f>
        <v/>
      </c>
      <c r="J8" s="68"/>
      <c r="K8" s="36"/>
      <c r="L8" s="36"/>
      <c r="M8" s="36"/>
      <c r="N8" s="36"/>
      <c r="O8" s="66" t="s">
        <v>63</v>
      </c>
      <c r="P8" s="60">
        <v>25</v>
      </c>
      <c r="Q8" s="60">
        <v>30</v>
      </c>
      <c r="R8" s="61">
        <v>50</v>
      </c>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1:53" ht="15" thickBot="1" x14ac:dyDescent="0.35">
      <c r="A9" s="36"/>
      <c r="B9" s="38">
        <v>44837</v>
      </c>
      <c r="C9" s="39" t="str">
        <f>Table13[[#This Row],[יום]]</f>
        <v>יום שני</v>
      </c>
      <c r="D9" s="68"/>
      <c r="E9" s="68"/>
      <c r="F9" s="41" t="str">
        <f>Table13[[#This Row],[מספר שעות עבודה]]</f>
        <v/>
      </c>
      <c r="G9" s="41" t="str">
        <f>Table13[[#This Row],[שעות עבודה תעריף 1]]</f>
        <v/>
      </c>
      <c r="H9" s="41" t="str">
        <f>Table13[[#This Row],[שעות עבודה תעריף 2]]</f>
        <v/>
      </c>
      <c r="I9" s="41" t="str">
        <f>Table13[[#This Row],[שעות עבודה תעריף 3]]</f>
        <v/>
      </c>
      <c r="J9" s="68"/>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pans="1:53" ht="15" thickBot="1" x14ac:dyDescent="0.35">
      <c r="A10" s="36"/>
      <c r="B10" s="38">
        <v>44838</v>
      </c>
      <c r="C10" s="39" t="str">
        <f>Table13[[#This Row],[יום]]</f>
        <v>יום שלישי</v>
      </c>
      <c r="D10" s="40"/>
      <c r="E10" s="40"/>
      <c r="F10" s="41" t="str">
        <f>Table13[[#This Row],[מספר שעות עבודה]]</f>
        <v/>
      </c>
      <c r="G10" s="41" t="str">
        <f>Table13[[#This Row],[שעות עבודה תעריף 1]]</f>
        <v/>
      </c>
      <c r="H10" s="41" t="str">
        <f>Table13[[#This Row],[שעות עבודה תעריף 2]]</f>
        <v/>
      </c>
      <c r="I10" s="41" t="str">
        <f>Table13[[#This Row],[שעות עבודה תעריף 3]]</f>
        <v/>
      </c>
      <c r="J10" s="68"/>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row>
    <row r="11" spans="1:53" ht="15" thickBot="1" x14ac:dyDescent="0.35">
      <c r="A11" s="36"/>
      <c r="B11" s="38">
        <v>44839</v>
      </c>
      <c r="C11" s="39" t="str">
        <f>Table13[[#This Row],[יום]]</f>
        <v>יום רביעי</v>
      </c>
      <c r="D11" s="40"/>
      <c r="E11" s="40"/>
      <c r="F11" s="41" t="str">
        <f>Table13[[#This Row],[מספר שעות עבודה]]</f>
        <v/>
      </c>
      <c r="G11" s="41" t="str">
        <f>Table13[[#This Row],[שעות עבודה תעריף 1]]</f>
        <v/>
      </c>
      <c r="H11" s="41" t="str">
        <f>Table13[[#This Row],[שעות עבודה תעריף 2]]</f>
        <v/>
      </c>
      <c r="I11" s="41" t="str">
        <f>Table13[[#This Row],[שעות עבודה תעריף 3]]</f>
        <v/>
      </c>
      <c r="J11" s="68"/>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row>
    <row r="12" spans="1:53" ht="15" thickBot="1" x14ac:dyDescent="0.35">
      <c r="A12" s="36"/>
      <c r="B12" s="38">
        <v>44840</v>
      </c>
      <c r="C12" s="39" t="str">
        <f>Table13[[#This Row],[יום]]</f>
        <v>יום חמישי</v>
      </c>
      <c r="D12" s="40"/>
      <c r="E12" s="40"/>
      <c r="F12" s="41" t="str">
        <f>Table13[[#This Row],[מספר שעות עבודה]]</f>
        <v/>
      </c>
      <c r="G12" s="41" t="str">
        <f>Table13[[#This Row],[שעות עבודה תעריף 1]]</f>
        <v/>
      </c>
      <c r="H12" s="41" t="str">
        <f>Table13[[#This Row],[שעות עבודה תעריף 2]]</f>
        <v/>
      </c>
      <c r="I12" s="41" t="str">
        <f>Table13[[#This Row],[שעות עבודה תעריף 3]]</f>
        <v/>
      </c>
      <c r="J12" s="68"/>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1:53" ht="15" thickBot="1" x14ac:dyDescent="0.35">
      <c r="A13" s="36"/>
      <c r="B13" s="38">
        <v>44841</v>
      </c>
      <c r="C13" s="39" t="str">
        <f>Table13[[#This Row],[יום]]</f>
        <v>יום שישי</v>
      </c>
      <c r="D13" s="40"/>
      <c r="E13" s="40"/>
      <c r="F13" s="41" t="str">
        <f>Table13[[#This Row],[מספר שעות עבודה]]</f>
        <v/>
      </c>
      <c r="G13" s="41" t="str">
        <f>Table13[[#This Row],[שעות עבודה תעריף 1]]</f>
        <v/>
      </c>
      <c r="H13" s="41" t="str">
        <f>Table13[[#This Row],[שעות עבודה תעריף 2]]</f>
        <v/>
      </c>
      <c r="I13" s="41" t="str">
        <f>Table13[[#This Row],[שעות עבודה תעריף 3]]</f>
        <v/>
      </c>
      <c r="J13" s="68"/>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row>
    <row r="14" spans="1:53" ht="15" thickBot="1" x14ac:dyDescent="0.35">
      <c r="A14" s="36"/>
      <c r="B14" s="38">
        <v>44842</v>
      </c>
      <c r="C14" s="39" t="str">
        <f>Table13[[#This Row],[יום]]</f>
        <v>שבת</v>
      </c>
      <c r="D14" s="40"/>
      <c r="E14" s="40"/>
      <c r="F14" s="41" t="str">
        <f>Table13[[#This Row],[מספר שעות עבודה]]</f>
        <v/>
      </c>
      <c r="G14" s="41" t="str">
        <f>Table13[[#This Row],[שעות עבודה תעריף 1]]</f>
        <v/>
      </c>
      <c r="H14" s="41" t="str">
        <f>Table13[[#This Row],[שעות עבודה תעריף 2]]</f>
        <v/>
      </c>
      <c r="I14" s="41" t="str">
        <f>Table13[[#This Row],[שעות עבודה תעריף 3]]</f>
        <v/>
      </c>
      <c r="J14" s="68"/>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row>
    <row r="15" spans="1:53" ht="15" thickBot="1" x14ac:dyDescent="0.35">
      <c r="A15" s="36"/>
      <c r="B15" s="38">
        <v>44843</v>
      </c>
      <c r="C15" s="39" t="str">
        <f>Table13[[#This Row],[יום]]</f>
        <v>יום ראשון</v>
      </c>
      <c r="D15" s="40"/>
      <c r="E15" s="40"/>
      <c r="F15" s="41" t="str">
        <f>Table13[[#This Row],[מספר שעות עבודה]]</f>
        <v/>
      </c>
      <c r="G15" s="41" t="str">
        <f>Table13[[#This Row],[שעות עבודה תעריף 1]]</f>
        <v/>
      </c>
      <c r="H15" s="41" t="str">
        <f>Table13[[#This Row],[שעות עבודה תעריף 2]]</f>
        <v/>
      </c>
      <c r="I15" s="41" t="str">
        <f>Table13[[#This Row],[שעות עבודה תעריף 3]]</f>
        <v/>
      </c>
      <c r="J15" s="68"/>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row>
    <row r="16" spans="1:53" ht="15" thickBot="1" x14ac:dyDescent="0.35">
      <c r="A16" s="36"/>
      <c r="B16" s="38">
        <v>44844</v>
      </c>
      <c r="C16" s="39" t="str">
        <f>Table13[[#This Row],[יום]]</f>
        <v>יום שני</v>
      </c>
      <c r="D16" s="40"/>
      <c r="E16" s="40"/>
      <c r="F16" s="41" t="str">
        <f>Table13[[#This Row],[מספר שעות עבודה]]</f>
        <v/>
      </c>
      <c r="G16" s="41" t="str">
        <f>Table13[[#This Row],[שעות עבודה תעריף 1]]</f>
        <v/>
      </c>
      <c r="H16" s="41" t="str">
        <f>Table13[[#This Row],[שעות עבודה תעריף 2]]</f>
        <v/>
      </c>
      <c r="I16" s="41" t="str">
        <f>Table13[[#This Row],[שעות עבודה תעריף 3]]</f>
        <v/>
      </c>
      <c r="J16" s="68"/>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ht="15" thickBot="1" x14ac:dyDescent="0.35">
      <c r="A17" s="36"/>
      <c r="B17" s="38">
        <v>44845</v>
      </c>
      <c r="C17" s="39" t="str">
        <f>Table13[[#This Row],[יום]]</f>
        <v>יום שלישי</v>
      </c>
      <c r="D17" s="40"/>
      <c r="E17" s="40"/>
      <c r="F17" s="41" t="str">
        <f>Table13[[#This Row],[מספר שעות עבודה]]</f>
        <v/>
      </c>
      <c r="G17" s="41" t="str">
        <f>Table13[[#This Row],[שעות עבודה תעריף 1]]</f>
        <v/>
      </c>
      <c r="H17" s="41" t="str">
        <f>Table13[[#This Row],[שעות עבודה תעריף 2]]</f>
        <v/>
      </c>
      <c r="I17" s="41" t="str">
        <f>Table13[[#This Row],[שעות עבודה תעריף 3]]</f>
        <v/>
      </c>
      <c r="J17" s="6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ht="15" thickBot="1" x14ac:dyDescent="0.35">
      <c r="A18" s="36"/>
      <c r="B18" s="38">
        <v>44846</v>
      </c>
      <c r="C18" s="39" t="str">
        <f>Table13[[#This Row],[יום]]</f>
        <v>יום רביעי</v>
      </c>
      <c r="D18" s="40"/>
      <c r="E18" s="40"/>
      <c r="F18" s="41" t="str">
        <f>Table13[[#This Row],[מספר שעות עבודה]]</f>
        <v/>
      </c>
      <c r="G18" s="41" t="str">
        <f>Table13[[#This Row],[שעות עבודה תעריף 1]]</f>
        <v/>
      </c>
      <c r="H18" s="41" t="str">
        <f>Table13[[#This Row],[שעות עבודה תעריף 2]]</f>
        <v/>
      </c>
      <c r="I18" s="41" t="str">
        <f>Table13[[#This Row],[שעות עבודה תעריף 3]]</f>
        <v/>
      </c>
      <c r="J18" s="68"/>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ht="15" thickBot="1" x14ac:dyDescent="0.35">
      <c r="A19" s="36"/>
      <c r="B19" s="38">
        <v>44847</v>
      </c>
      <c r="C19" s="39" t="str">
        <f>Table13[[#This Row],[יום]]</f>
        <v>יום חמישי</v>
      </c>
      <c r="D19" s="40"/>
      <c r="E19" s="40"/>
      <c r="F19" s="41" t="str">
        <f>Table13[[#This Row],[מספר שעות עבודה]]</f>
        <v/>
      </c>
      <c r="G19" s="41" t="str">
        <f>Table13[[#This Row],[שעות עבודה תעריף 1]]</f>
        <v/>
      </c>
      <c r="H19" s="41" t="str">
        <f>Table13[[#This Row],[שעות עבודה תעריף 2]]</f>
        <v/>
      </c>
      <c r="I19" s="41" t="str">
        <f>Table13[[#This Row],[שעות עבודה תעריף 3]]</f>
        <v/>
      </c>
      <c r="J19" s="68"/>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ht="15" thickBot="1" x14ac:dyDescent="0.35">
      <c r="A20" s="36"/>
      <c r="B20" s="38">
        <v>44848</v>
      </c>
      <c r="C20" s="39" t="str">
        <f>Table13[[#This Row],[יום]]</f>
        <v>יום שישי</v>
      </c>
      <c r="D20" s="40"/>
      <c r="E20" s="40"/>
      <c r="F20" s="41" t="str">
        <f>Table13[[#This Row],[מספר שעות עבודה]]</f>
        <v/>
      </c>
      <c r="G20" s="41" t="str">
        <f>Table13[[#This Row],[שעות עבודה תעריף 1]]</f>
        <v/>
      </c>
      <c r="H20" s="41" t="str">
        <f>Table13[[#This Row],[שעות עבודה תעריף 2]]</f>
        <v/>
      </c>
      <c r="I20" s="41" t="str">
        <f>Table13[[#This Row],[שעות עבודה תעריף 3]]</f>
        <v/>
      </c>
      <c r="J20" s="68"/>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row>
    <row r="21" spans="1:52" ht="15" thickBot="1" x14ac:dyDescent="0.35">
      <c r="A21" s="36"/>
      <c r="B21" s="38">
        <v>44849</v>
      </c>
      <c r="C21" s="39" t="str">
        <f>Table13[[#This Row],[יום]]</f>
        <v>שבת</v>
      </c>
      <c r="D21" s="40"/>
      <c r="E21" s="40"/>
      <c r="F21" s="41" t="str">
        <f>Table13[[#This Row],[מספר שעות עבודה]]</f>
        <v/>
      </c>
      <c r="G21" s="41" t="str">
        <f>Table13[[#This Row],[שעות עבודה תעריף 1]]</f>
        <v/>
      </c>
      <c r="H21" s="41" t="str">
        <f>Table13[[#This Row],[שעות עבודה תעריף 2]]</f>
        <v/>
      </c>
      <c r="I21" s="41" t="str">
        <f>Table13[[#This Row],[שעות עבודה תעריף 3]]</f>
        <v/>
      </c>
      <c r="J21" s="68"/>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row>
    <row r="22" spans="1:52" ht="15" thickBot="1" x14ac:dyDescent="0.35">
      <c r="A22" s="36"/>
      <c r="B22" s="38">
        <v>44850</v>
      </c>
      <c r="C22" s="39" t="str">
        <f>Table13[[#This Row],[יום]]</f>
        <v>יום ראשון</v>
      </c>
      <c r="D22" s="40"/>
      <c r="E22" s="40"/>
      <c r="F22" s="41" t="str">
        <f>Table13[[#This Row],[מספר שעות עבודה]]</f>
        <v/>
      </c>
      <c r="G22" s="41" t="str">
        <f>Table13[[#This Row],[שעות עבודה תעריף 1]]</f>
        <v/>
      </c>
      <c r="H22" s="41" t="str">
        <f>Table13[[#This Row],[שעות עבודה תעריף 2]]</f>
        <v/>
      </c>
      <c r="I22" s="41" t="str">
        <f>Table13[[#This Row],[שעות עבודה תעריף 3]]</f>
        <v/>
      </c>
      <c r="J22" s="68"/>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row>
    <row r="23" spans="1:52" ht="15" thickBot="1" x14ac:dyDescent="0.35">
      <c r="A23" s="36"/>
      <c r="B23" s="38">
        <v>44851</v>
      </c>
      <c r="C23" s="39" t="str">
        <f>Table13[[#This Row],[יום]]</f>
        <v>יום שני</v>
      </c>
      <c r="D23" s="40"/>
      <c r="E23" s="40"/>
      <c r="F23" s="41" t="str">
        <f>Table13[[#This Row],[מספר שעות עבודה]]</f>
        <v/>
      </c>
      <c r="G23" s="41" t="str">
        <f>Table13[[#This Row],[שעות עבודה תעריף 1]]</f>
        <v/>
      </c>
      <c r="H23" s="41" t="str">
        <f>Table13[[#This Row],[שעות עבודה תעריף 2]]</f>
        <v/>
      </c>
      <c r="I23" s="41" t="str">
        <f>Table13[[#This Row],[שעות עבודה תעריף 3]]</f>
        <v/>
      </c>
      <c r="J23" s="68"/>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row>
    <row r="24" spans="1:52" ht="15" thickBot="1" x14ac:dyDescent="0.35">
      <c r="A24" s="36"/>
      <c r="B24" s="38">
        <v>44852</v>
      </c>
      <c r="C24" s="39" t="str">
        <f>Table13[[#This Row],[יום]]</f>
        <v>יום שלישי</v>
      </c>
      <c r="D24" s="40"/>
      <c r="E24" s="40"/>
      <c r="F24" s="41" t="str">
        <f>Table13[[#This Row],[מספר שעות עבודה]]</f>
        <v/>
      </c>
      <c r="G24" s="41" t="str">
        <f>Table13[[#This Row],[שעות עבודה תעריף 1]]</f>
        <v/>
      </c>
      <c r="H24" s="41" t="str">
        <f>Table13[[#This Row],[שעות עבודה תעריף 2]]</f>
        <v/>
      </c>
      <c r="I24" s="41" t="str">
        <f>Table13[[#This Row],[שעות עבודה תעריף 3]]</f>
        <v/>
      </c>
      <c r="J24" s="68"/>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row>
    <row r="25" spans="1:52" ht="15" thickBot="1" x14ac:dyDescent="0.35">
      <c r="A25" s="36"/>
      <c r="B25" s="38">
        <v>44853</v>
      </c>
      <c r="C25" s="39" t="str">
        <f>Table13[[#This Row],[יום]]</f>
        <v>יום רביעי</v>
      </c>
      <c r="D25" s="40"/>
      <c r="E25" s="40"/>
      <c r="F25" s="41" t="str">
        <f>Table13[[#This Row],[מספר שעות עבודה]]</f>
        <v/>
      </c>
      <c r="G25" s="41" t="str">
        <f>Table13[[#This Row],[שעות עבודה תעריף 1]]</f>
        <v/>
      </c>
      <c r="H25" s="41" t="str">
        <f>Table13[[#This Row],[שעות עבודה תעריף 2]]</f>
        <v/>
      </c>
      <c r="I25" s="41" t="str">
        <f>Table13[[#This Row],[שעות עבודה תעריף 3]]</f>
        <v/>
      </c>
      <c r="J25" s="68"/>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row>
    <row r="26" spans="1:52" ht="15" thickBot="1" x14ac:dyDescent="0.35">
      <c r="A26" s="36"/>
      <c r="B26" s="38">
        <v>44854</v>
      </c>
      <c r="C26" s="39" t="str">
        <f>Table13[[#This Row],[יום]]</f>
        <v>יום חמישי</v>
      </c>
      <c r="D26" s="40"/>
      <c r="E26" s="40"/>
      <c r="F26" s="41" t="str">
        <f>Table13[[#This Row],[מספר שעות עבודה]]</f>
        <v/>
      </c>
      <c r="G26" s="41" t="str">
        <f>Table13[[#This Row],[שעות עבודה תעריף 1]]</f>
        <v/>
      </c>
      <c r="H26" s="41" t="str">
        <f>Table13[[#This Row],[שעות עבודה תעריף 2]]</f>
        <v/>
      </c>
      <c r="I26" s="41" t="str">
        <f>Table13[[#This Row],[שעות עבודה תעריף 3]]</f>
        <v/>
      </c>
      <c r="J26" s="68"/>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row>
    <row r="27" spans="1:52" ht="15" thickBot="1" x14ac:dyDescent="0.35">
      <c r="A27" s="36"/>
      <c r="B27" s="38">
        <v>44855</v>
      </c>
      <c r="C27" s="39" t="str">
        <f>Table13[[#This Row],[יום]]</f>
        <v>יום שישי</v>
      </c>
      <c r="D27" s="40"/>
      <c r="E27" s="40"/>
      <c r="F27" s="41" t="str">
        <f>Table13[[#This Row],[מספר שעות עבודה]]</f>
        <v/>
      </c>
      <c r="G27" s="41" t="str">
        <f>Table13[[#This Row],[שעות עבודה תעריף 1]]</f>
        <v/>
      </c>
      <c r="H27" s="41" t="str">
        <f>Table13[[#This Row],[שעות עבודה תעריף 2]]</f>
        <v/>
      </c>
      <c r="I27" s="41" t="str">
        <f>Table13[[#This Row],[שעות עבודה תעריף 3]]</f>
        <v/>
      </c>
      <c r="J27" s="68"/>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row>
    <row r="28" spans="1:52" ht="15" thickBot="1" x14ac:dyDescent="0.35">
      <c r="A28" s="36"/>
      <c r="B28" s="38">
        <v>44856</v>
      </c>
      <c r="C28" s="39" t="str">
        <f>Table13[[#This Row],[יום]]</f>
        <v>שבת</v>
      </c>
      <c r="D28" s="40"/>
      <c r="E28" s="40"/>
      <c r="F28" s="41" t="str">
        <f>Table13[[#This Row],[מספר שעות עבודה]]</f>
        <v/>
      </c>
      <c r="G28" s="41" t="str">
        <f>Table13[[#This Row],[שעות עבודה תעריף 1]]</f>
        <v/>
      </c>
      <c r="H28" s="41" t="str">
        <f>Table13[[#This Row],[שעות עבודה תעריף 2]]</f>
        <v/>
      </c>
      <c r="I28" s="41" t="str">
        <f>Table13[[#This Row],[שעות עבודה תעריף 3]]</f>
        <v/>
      </c>
      <c r="J28" s="68"/>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row>
    <row r="29" spans="1:52" ht="15" thickBot="1" x14ac:dyDescent="0.35">
      <c r="A29" s="36"/>
      <c r="B29" s="38">
        <v>44857</v>
      </c>
      <c r="C29" s="39" t="str">
        <f>Table13[[#This Row],[יום]]</f>
        <v>יום ראשון</v>
      </c>
      <c r="D29" s="40"/>
      <c r="E29" s="40"/>
      <c r="F29" s="41" t="str">
        <f>Table13[[#This Row],[מספר שעות עבודה]]</f>
        <v/>
      </c>
      <c r="G29" s="41" t="str">
        <f>Table13[[#This Row],[שעות עבודה תעריף 1]]</f>
        <v/>
      </c>
      <c r="H29" s="41" t="str">
        <f>Table13[[#This Row],[שעות עבודה תעריף 2]]</f>
        <v/>
      </c>
      <c r="I29" s="41" t="str">
        <f>Table13[[#This Row],[שעות עבודה תעריף 3]]</f>
        <v/>
      </c>
      <c r="J29" s="68"/>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row>
    <row r="30" spans="1:52" ht="15" thickBot="1" x14ac:dyDescent="0.35">
      <c r="A30" s="36"/>
      <c r="B30" s="38">
        <v>44858</v>
      </c>
      <c r="C30" s="39" t="str">
        <f>Table13[[#This Row],[יום]]</f>
        <v>יום שני</v>
      </c>
      <c r="D30" s="40"/>
      <c r="E30" s="40"/>
      <c r="F30" s="41" t="str">
        <f>Table13[[#This Row],[מספר שעות עבודה]]</f>
        <v/>
      </c>
      <c r="G30" s="41" t="str">
        <f>Table13[[#This Row],[שעות עבודה תעריף 1]]</f>
        <v/>
      </c>
      <c r="H30" s="41" t="str">
        <f>Table13[[#This Row],[שעות עבודה תעריף 2]]</f>
        <v/>
      </c>
      <c r="I30" s="41" t="str">
        <f>Table13[[#This Row],[שעות עבודה תעריף 3]]</f>
        <v/>
      </c>
      <c r="J30" s="68"/>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row>
    <row r="31" spans="1:52" ht="15" thickBot="1" x14ac:dyDescent="0.35">
      <c r="A31" s="36"/>
      <c r="B31" s="38">
        <v>44859</v>
      </c>
      <c r="C31" s="39" t="str">
        <f>Table13[[#This Row],[יום]]</f>
        <v>יום שלישי</v>
      </c>
      <c r="D31" s="40"/>
      <c r="E31" s="40"/>
      <c r="F31" s="41" t="str">
        <f>Table13[[#This Row],[מספר שעות עבודה]]</f>
        <v/>
      </c>
      <c r="G31" s="41" t="str">
        <f>Table13[[#This Row],[שעות עבודה תעריף 1]]</f>
        <v/>
      </c>
      <c r="H31" s="41" t="str">
        <f>Table13[[#This Row],[שעות עבודה תעריף 2]]</f>
        <v/>
      </c>
      <c r="I31" s="41" t="str">
        <f>Table13[[#This Row],[שעות עבודה תעריף 3]]</f>
        <v/>
      </c>
      <c r="J31" s="68"/>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row>
    <row r="32" spans="1:52" ht="15" thickBot="1" x14ac:dyDescent="0.35">
      <c r="A32" s="36"/>
      <c r="B32" s="38">
        <v>44860</v>
      </c>
      <c r="C32" s="39" t="str">
        <f>Table13[[#This Row],[יום]]</f>
        <v>יום רביעי</v>
      </c>
      <c r="D32" s="40"/>
      <c r="E32" s="40"/>
      <c r="F32" s="41" t="str">
        <f>Table13[[#This Row],[מספר שעות עבודה]]</f>
        <v/>
      </c>
      <c r="G32" s="41" t="str">
        <f>Table13[[#This Row],[שעות עבודה תעריף 1]]</f>
        <v/>
      </c>
      <c r="H32" s="41" t="str">
        <f>Table13[[#This Row],[שעות עבודה תעריף 2]]</f>
        <v/>
      </c>
      <c r="I32" s="41" t="str">
        <f>Table13[[#This Row],[שעות עבודה תעריף 3]]</f>
        <v/>
      </c>
      <c r="J32" s="68"/>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row>
    <row r="33" spans="1:52" ht="15" thickBot="1" x14ac:dyDescent="0.35">
      <c r="A33" s="36"/>
      <c r="B33" s="38">
        <v>44861</v>
      </c>
      <c r="C33" s="39" t="str">
        <f>Table13[[#This Row],[יום]]</f>
        <v>יום חמישי</v>
      </c>
      <c r="D33" s="40"/>
      <c r="E33" s="40"/>
      <c r="F33" s="41" t="str">
        <f>Table13[[#This Row],[מספר שעות עבודה]]</f>
        <v/>
      </c>
      <c r="G33" s="41" t="str">
        <f>Table13[[#This Row],[שעות עבודה תעריף 1]]</f>
        <v/>
      </c>
      <c r="H33" s="41" t="str">
        <f>Table13[[#This Row],[שעות עבודה תעריף 2]]</f>
        <v/>
      </c>
      <c r="I33" s="41" t="str">
        <f>Table13[[#This Row],[שעות עבודה תעריף 3]]</f>
        <v/>
      </c>
      <c r="J33" s="68"/>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row>
    <row r="34" spans="1:52" ht="15" thickBot="1" x14ac:dyDescent="0.35">
      <c r="A34" s="36"/>
      <c r="B34" s="38">
        <v>44862</v>
      </c>
      <c r="C34" s="39" t="str">
        <f>Table13[[#This Row],[יום]]</f>
        <v>יום שישי</v>
      </c>
      <c r="D34" s="40"/>
      <c r="E34" s="40"/>
      <c r="F34" s="41" t="str">
        <f>Table13[[#This Row],[מספר שעות עבודה]]</f>
        <v/>
      </c>
      <c r="G34" s="41" t="str">
        <f>Table13[[#This Row],[שעות עבודה תעריף 1]]</f>
        <v/>
      </c>
      <c r="H34" s="41" t="str">
        <f>Table13[[#This Row],[שעות עבודה תעריף 2]]</f>
        <v/>
      </c>
      <c r="I34" s="41" t="str">
        <f>Table13[[#This Row],[שעות עבודה תעריף 3]]</f>
        <v/>
      </c>
      <c r="J34" s="68"/>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row>
    <row r="35" spans="1:52" ht="15" thickBot="1" x14ac:dyDescent="0.35">
      <c r="A35" s="36"/>
      <c r="B35" s="38">
        <v>44863</v>
      </c>
      <c r="C35" s="39" t="str">
        <f>Table13[[#This Row],[יום]]</f>
        <v>שבת</v>
      </c>
      <c r="D35" s="40"/>
      <c r="E35" s="40"/>
      <c r="F35" s="41" t="str">
        <f>Table13[[#This Row],[מספר שעות עבודה]]</f>
        <v/>
      </c>
      <c r="G35" s="41" t="str">
        <f>Table13[[#This Row],[שעות עבודה תעריף 1]]</f>
        <v/>
      </c>
      <c r="H35" s="41" t="str">
        <f>Table13[[#This Row],[שעות עבודה תעריף 2]]</f>
        <v/>
      </c>
      <c r="I35" s="41" t="str">
        <f>Table13[[#This Row],[שעות עבודה תעריף 3]]</f>
        <v/>
      </c>
      <c r="J35" s="68"/>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row>
    <row r="36" spans="1:52" ht="15" thickBot="1" x14ac:dyDescent="0.35">
      <c r="A36" s="36"/>
      <c r="B36" s="38">
        <v>44864</v>
      </c>
      <c r="C36" s="39" t="str">
        <f>Table13[[#This Row],[יום]]</f>
        <v>יום ראשון</v>
      </c>
      <c r="D36" s="40"/>
      <c r="E36" s="40"/>
      <c r="F36" s="41" t="str">
        <f>Table13[[#This Row],[מספר שעות עבודה]]</f>
        <v/>
      </c>
      <c r="G36" s="41" t="str">
        <f>Table13[[#This Row],[שעות עבודה תעריף 1]]</f>
        <v/>
      </c>
      <c r="H36" s="41" t="str">
        <f>Table13[[#This Row],[שעות עבודה תעריף 2]]</f>
        <v/>
      </c>
      <c r="I36" s="41" t="str">
        <f>Table13[[#This Row],[שעות עבודה תעריף 3]]</f>
        <v/>
      </c>
      <c r="J36" s="68"/>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row>
    <row r="37" spans="1:52" ht="15" thickBot="1" x14ac:dyDescent="0.35">
      <c r="A37" s="36"/>
      <c r="B37" s="38">
        <v>44865</v>
      </c>
      <c r="C37" s="39" t="str">
        <f>Table13[[#This Row],[יום]]</f>
        <v>יום שני</v>
      </c>
      <c r="D37" s="40"/>
      <c r="E37" s="40"/>
      <c r="F37" s="54" t="str">
        <f>Table13[[#This Row],[מספר שעות עבודה]]</f>
        <v/>
      </c>
      <c r="G37" s="54" t="str">
        <f>Table13[[#This Row],[שעות עבודה תעריף 1]]</f>
        <v/>
      </c>
      <c r="H37" s="54" t="str">
        <f>Table13[[#This Row],[שעות עבודה תעריף 2]]</f>
        <v/>
      </c>
      <c r="I37" s="54" t="str">
        <f>Table13[[#This Row],[שעות עבודה תעריף 3]]</f>
        <v/>
      </c>
      <c r="J37" s="69"/>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row>
    <row r="38" spans="1:52" ht="14.4" x14ac:dyDescent="0.3">
      <c r="A38" s="36"/>
      <c r="B38" s="43"/>
      <c r="C38" s="43"/>
      <c r="D38" s="43"/>
      <c r="E38" s="43"/>
      <c r="F38" s="55">
        <f>SUM(Table1[מספר שעות עבודה])</f>
        <v>0</v>
      </c>
      <c r="G38" s="55">
        <f>Back!F39</f>
        <v>0</v>
      </c>
      <c r="H38" s="55">
        <f>Back!G39</f>
        <v>0</v>
      </c>
      <c r="I38" s="55">
        <f>Back!H39</f>
        <v>0</v>
      </c>
      <c r="J38" s="5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row>
    <row r="39" spans="1:52" ht="14.4" x14ac:dyDescent="0.3">
      <c r="A39" s="36"/>
      <c r="B39" s="36"/>
      <c r="C39" s="36"/>
      <c r="D39" s="36"/>
      <c r="E39" s="36"/>
      <c r="F39" s="36"/>
      <c r="G39" s="36"/>
      <c r="H39" s="36"/>
      <c r="I39" s="36"/>
      <c r="J39" s="57" t="s">
        <v>16</v>
      </c>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row>
    <row r="40" spans="1:52" ht="15.6" x14ac:dyDescent="0.3">
      <c r="A40" s="36"/>
      <c r="B40" s="36"/>
      <c r="C40" s="36"/>
      <c r="D40" s="36"/>
      <c r="E40" s="36"/>
      <c r="F40" s="36"/>
      <c r="G40" s="36"/>
      <c r="H40" s="36"/>
      <c r="I40" s="36"/>
      <c r="J40" s="44">
        <f>Back!H41</f>
        <v>0</v>
      </c>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row>
    <row r="41" spans="1:52" ht="14.4" x14ac:dyDescent="0.3">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row>
    <row r="42" spans="1:52" ht="14.4" x14ac:dyDescent="0.3">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row>
    <row r="43" spans="1:52" ht="14.4" x14ac:dyDescent="0.3">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row>
    <row r="44" spans="1:52" ht="14.4" x14ac:dyDescent="0.3">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row>
    <row r="45" spans="1:52" ht="14.4" x14ac:dyDescent="0.3">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row>
    <row r="46" spans="1:52" ht="14.4" x14ac:dyDescent="0.3">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row>
    <row r="47" spans="1:52" ht="14.4" x14ac:dyDescent="0.3">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row>
    <row r="48" spans="1:52" ht="14.4" x14ac:dyDescent="0.3">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row>
    <row r="49" spans="1:52" ht="14.4" x14ac:dyDescent="0.3">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row>
    <row r="50" spans="1:52" ht="14.4" x14ac:dyDescent="0.3">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row>
    <row r="51" spans="1:52" ht="14.4" x14ac:dyDescent="0.3">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row>
    <row r="52" spans="1:52" ht="14.4" x14ac:dyDescent="0.3">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row>
    <row r="53" spans="1:52" ht="14.4" x14ac:dyDescent="0.3">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row>
    <row r="54" spans="1:52" ht="14.4"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row>
    <row r="55" spans="1:52" ht="14.4"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row>
    <row r="56" spans="1:52" ht="14.4"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row>
    <row r="57" spans="1:52" ht="14.4"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row>
    <row r="58" spans="1:52" ht="14.4"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row>
    <row r="59" spans="1:52" ht="14.4"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row>
    <row r="60" spans="1:52" ht="14.4"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row>
    <row r="61" spans="1:52" ht="14.4"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row>
    <row r="62" spans="1:52" ht="14.4"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row>
    <row r="63" spans="1:52" ht="14.4"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row>
    <row r="64" spans="1:52" ht="14.4"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row>
    <row r="65" spans="1:52" ht="14.4"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row>
    <row r="66" spans="1:52" ht="14.4"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row>
    <row r="67" spans="1:52" ht="14.4"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row>
    <row r="68" spans="1:52" ht="14.4"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row>
    <row r="69" spans="1:52" ht="14.4"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row>
    <row r="70" spans="1:52" ht="14.4"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row>
    <row r="71" spans="1:52" ht="14.4"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row>
    <row r="72" spans="1:52" ht="14.4"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row>
    <row r="73" spans="1:52" ht="14.4"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row>
    <row r="74" spans="1:52" ht="14.4"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row>
    <row r="75" spans="1:52" ht="14.4"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row>
    <row r="76" spans="1:52" ht="14.4"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row>
    <row r="77" spans="1:52" ht="14.4"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row>
    <row r="78" spans="1:52" ht="14.4"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row>
    <row r="79" spans="1:52" ht="14.4"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row>
    <row r="80" spans="1:52" ht="14.4"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row>
    <row r="81" spans="1:52" ht="14.4"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row>
    <row r="82" spans="1:52" ht="14.4"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row>
    <row r="83" spans="1:52" ht="14.4"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row>
    <row r="84" spans="1:52" ht="14.4"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row>
    <row r="85" spans="1:52" ht="14.4"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row>
    <row r="86" spans="1:52" ht="14.4"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row>
    <row r="87" spans="1:52" ht="14.4"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row>
    <row r="88" spans="1:52" ht="14.4"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row>
    <row r="89" spans="1:52" ht="14.4"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row>
    <row r="90" spans="1:52" ht="14.4"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row>
    <row r="91" spans="1:52" ht="14.4"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row>
    <row r="92" spans="1:52" ht="14.4"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row>
    <row r="93" spans="1:52" ht="14.4"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row>
    <row r="94" spans="1:52" ht="14.4"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row>
    <row r="95" spans="1:52" ht="14.4"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row>
    <row r="96" spans="1:52" ht="14.4"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row>
    <row r="97" spans="1:52" ht="14.4"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row>
    <row r="98" spans="1:52" ht="14.4"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row>
    <row r="99" spans="1:52" ht="14.4"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row>
    <row r="100" spans="1:52" ht="14.4"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row>
    <row r="101" spans="1:52" ht="14.4" x14ac:dyDescent="0.3">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row>
    <row r="102" spans="1:52" ht="14.4" x14ac:dyDescent="0.3">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row>
    <row r="103" spans="1:52" ht="14.4" x14ac:dyDescent="0.3">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row>
    <row r="104" spans="1:52" ht="14.4" x14ac:dyDescent="0.3">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row>
    <row r="105" spans="1:52" ht="14.4" x14ac:dyDescent="0.3">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row>
    <row r="106" spans="1:52" ht="14.4" x14ac:dyDescent="0.3">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row>
    <row r="107" spans="1:52" ht="14.4" x14ac:dyDescent="0.3">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row>
    <row r="108" spans="1:52" ht="14.4" x14ac:dyDescent="0.3">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row>
    <row r="109" spans="1:52" ht="14.4" x14ac:dyDescent="0.3">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row>
    <row r="110" spans="1:52" ht="14.4" x14ac:dyDescent="0.3">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row>
    <row r="111" spans="1:52" ht="14.4" x14ac:dyDescent="0.3">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row>
    <row r="112" spans="1:52" ht="14.4" x14ac:dyDescent="0.3">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row>
    <row r="113" spans="1:52" ht="14.4" x14ac:dyDescent="0.3">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row>
    <row r="114" spans="1:52" ht="14.4" x14ac:dyDescent="0.3">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row>
    <row r="115" spans="1:52" ht="14.4" x14ac:dyDescent="0.3">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row>
    <row r="116" spans="1:52" ht="14.4" x14ac:dyDescent="0.3">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row>
    <row r="117" spans="1:52" ht="14.4" x14ac:dyDescent="0.3">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row>
    <row r="118" spans="1:52" ht="14.4" x14ac:dyDescent="0.3">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row>
    <row r="119" spans="1:52" ht="14.4" x14ac:dyDescent="0.3">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row>
    <row r="120" spans="1:52" ht="14.4" x14ac:dyDescent="0.3">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row>
    <row r="121" spans="1:52" ht="14.4" x14ac:dyDescent="0.3">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row>
    <row r="122" spans="1:52" ht="14.4" x14ac:dyDescent="0.3">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row>
    <row r="123" spans="1:52" ht="14.4" x14ac:dyDescent="0.3">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row>
    <row r="124" spans="1:52" ht="14.4" x14ac:dyDescent="0.3">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row>
    <row r="125" spans="1:52" ht="14.4" x14ac:dyDescent="0.3">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row>
    <row r="126" spans="1:52" ht="14.4" x14ac:dyDescent="0.3">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row>
    <row r="127" spans="1:52" ht="14.4" x14ac:dyDescent="0.3">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row>
    <row r="128" spans="1:52" ht="14.4" x14ac:dyDescent="0.3">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row>
    <row r="129" spans="1:52" ht="14.4" x14ac:dyDescent="0.3">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row>
    <row r="130" spans="1:52" ht="14.4" x14ac:dyDescent="0.3">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row>
    <row r="131" spans="1:52" ht="14.4" x14ac:dyDescent="0.3">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row>
    <row r="132" spans="1:52" ht="14.4" x14ac:dyDescent="0.3">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row>
    <row r="133" spans="1:52" ht="14.4" x14ac:dyDescent="0.3">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row>
    <row r="134" spans="1:52" ht="14.4" x14ac:dyDescent="0.3">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row>
    <row r="135" spans="1:52" ht="14.4" x14ac:dyDescent="0.3">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row>
    <row r="136" spans="1:52" ht="14.4" x14ac:dyDescent="0.3">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row>
    <row r="137" spans="1:52" ht="14.4" x14ac:dyDescent="0.3">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row>
    <row r="138" spans="1:52" ht="14.4" x14ac:dyDescent="0.3">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row>
    <row r="139" spans="1:52" ht="14.4" x14ac:dyDescent="0.3">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row>
    <row r="140" spans="1:52" ht="14.4" x14ac:dyDescent="0.3">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row>
    <row r="141" spans="1:52" ht="14.4" x14ac:dyDescent="0.3">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row>
    <row r="142" spans="1:52" ht="14.4" x14ac:dyDescent="0.3">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row>
    <row r="143" spans="1:52" ht="14.4" x14ac:dyDescent="0.3">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row>
    <row r="144" spans="1:52" ht="14.4" x14ac:dyDescent="0.3">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row>
    <row r="145" spans="1:52" ht="14.4" x14ac:dyDescent="0.3">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row>
    <row r="146" spans="1:52" ht="14.4" x14ac:dyDescent="0.3">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row>
    <row r="147" spans="1:52" ht="14.4" x14ac:dyDescent="0.3">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row>
    <row r="148" spans="1:52" ht="14.4" x14ac:dyDescent="0.3">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row>
    <row r="149" spans="1:52" ht="14.4" x14ac:dyDescent="0.3">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row>
    <row r="150" spans="1:52" ht="14.4" x14ac:dyDescent="0.3">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row>
    <row r="151" spans="1:52" ht="14.4" x14ac:dyDescent="0.3">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row>
    <row r="152" spans="1:52" ht="14.4" x14ac:dyDescent="0.3">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row>
    <row r="153" spans="1:52" ht="14.4" x14ac:dyDescent="0.3">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row>
    <row r="154" spans="1:52" ht="14.4" x14ac:dyDescent="0.3">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row>
    <row r="155" spans="1:52" ht="14.4" x14ac:dyDescent="0.3">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row>
    <row r="156" spans="1:52" ht="14.4" x14ac:dyDescent="0.3">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row>
    <row r="157" spans="1:52" ht="14.4" x14ac:dyDescent="0.3">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row>
    <row r="158" spans="1:52" ht="14.4" x14ac:dyDescent="0.3">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row>
    <row r="159" spans="1:52" ht="14.4" x14ac:dyDescent="0.3">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row>
    <row r="160" spans="1:52" ht="14.4" x14ac:dyDescent="0.3">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row>
    <row r="161" spans="1:52" ht="14.4" x14ac:dyDescent="0.3">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row>
    <row r="162" spans="1:52" ht="14.4" x14ac:dyDescent="0.3">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row>
    <row r="163" spans="1:52" ht="14.4" x14ac:dyDescent="0.3">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row>
    <row r="164" spans="1:52" ht="14.4" x14ac:dyDescent="0.3">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row>
    <row r="165" spans="1:52" ht="14.4" x14ac:dyDescent="0.3">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row>
    <row r="166" spans="1:52" ht="14.4" x14ac:dyDescent="0.3">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row>
    <row r="167" spans="1:52" ht="14.4" x14ac:dyDescent="0.3">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row>
    <row r="168" spans="1:52" ht="14.4" x14ac:dyDescent="0.3">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row>
    <row r="169" spans="1:52" ht="14.4" x14ac:dyDescent="0.3">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row>
    <row r="170" spans="1:52" ht="14.4" x14ac:dyDescent="0.3">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row>
    <row r="171" spans="1:52" ht="14.4" x14ac:dyDescent="0.3">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row>
    <row r="172" spans="1:52" ht="14.4" x14ac:dyDescent="0.3">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row>
    <row r="173" spans="1:52" ht="14.4" x14ac:dyDescent="0.3">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row>
    <row r="174" spans="1:52" ht="14.4" x14ac:dyDescent="0.3">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row>
    <row r="175" spans="1:52" ht="14.4" x14ac:dyDescent="0.3">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row>
    <row r="176" spans="1:52" ht="14.4" x14ac:dyDescent="0.3">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row>
    <row r="177" spans="1:52" ht="14.4" x14ac:dyDescent="0.3">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row>
    <row r="178" spans="1:52" ht="14.4" x14ac:dyDescent="0.3">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row>
    <row r="179" spans="1:52" ht="14.4" x14ac:dyDescent="0.3">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row>
    <row r="180" spans="1:52" ht="14.4" x14ac:dyDescent="0.3">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row>
    <row r="181" spans="1:52" ht="14.4" x14ac:dyDescent="0.3">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row>
    <row r="182" spans="1:52" ht="14.4" x14ac:dyDescent="0.3">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row>
    <row r="183" spans="1:52" ht="14.4" x14ac:dyDescent="0.3">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row>
    <row r="184" spans="1:52" ht="14.4" x14ac:dyDescent="0.3">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row>
    <row r="185" spans="1:52" ht="14.4" x14ac:dyDescent="0.3">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row>
    <row r="186" spans="1:52" ht="14.4" x14ac:dyDescent="0.3">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row>
    <row r="187" spans="1:52" ht="14.4" x14ac:dyDescent="0.3">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row>
    <row r="188" spans="1:52" ht="14.4" x14ac:dyDescent="0.3">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row>
    <row r="189" spans="1:52" ht="14.4" x14ac:dyDescent="0.3">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row>
    <row r="190" spans="1:52" ht="14.4" x14ac:dyDescent="0.3">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row>
    <row r="191" spans="1:52" ht="14.4" x14ac:dyDescent="0.3">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row>
    <row r="192" spans="1:52" ht="14.4" x14ac:dyDescent="0.3">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row>
    <row r="193" spans="1:52" ht="14.4" x14ac:dyDescent="0.3">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row>
    <row r="194" spans="1:52" ht="14.4" x14ac:dyDescent="0.3">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row>
    <row r="195" spans="1:52" ht="14.4" x14ac:dyDescent="0.3">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row>
    <row r="196" spans="1:52" ht="14.4" x14ac:dyDescent="0.3">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row>
    <row r="197" spans="1:52" ht="14.4" x14ac:dyDescent="0.3">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row>
    <row r="198" spans="1:52" ht="14.4" x14ac:dyDescent="0.3">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row>
    <row r="199" spans="1:52" ht="14.4" x14ac:dyDescent="0.3">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row>
    <row r="200" spans="1:52" ht="14.4" x14ac:dyDescent="0.3">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row>
    <row r="201" spans="1:52" ht="14.4" x14ac:dyDescent="0.3">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row>
    <row r="202" spans="1:52" ht="14.4" x14ac:dyDescent="0.3">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row>
    <row r="203" spans="1:52" ht="14.4" x14ac:dyDescent="0.3">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row>
    <row r="204" spans="1:52" ht="14.4" x14ac:dyDescent="0.3">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row>
    <row r="205" spans="1:52" ht="14.4" x14ac:dyDescent="0.3">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row>
    <row r="206" spans="1:52" ht="14.4" x14ac:dyDescent="0.3">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row>
    <row r="207" spans="1:52" ht="14.4" x14ac:dyDescent="0.3">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row>
    <row r="208" spans="1:52" ht="14.4" x14ac:dyDescent="0.3">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row>
    <row r="209" spans="1:52" ht="14.4" x14ac:dyDescent="0.3">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row>
    <row r="210" spans="1:52" ht="14.4" x14ac:dyDescent="0.3">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row>
    <row r="211" spans="1:52" ht="14.4" x14ac:dyDescent="0.3">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row>
    <row r="212" spans="1:52" ht="14.4" x14ac:dyDescent="0.3">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row>
    <row r="213" spans="1:52" ht="14.4" x14ac:dyDescent="0.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row>
    <row r="214" spans="1:52" ht="14.4" x14ac:dyDescent="0.3">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row>
    <row r="215" spans="1:52" ht="14.4" x14ac:dyDescent="0.3">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row>
    <row r="216" spans="1:52" ht="14.4" x14ac:dyDescent="0.3">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row>
    <row r="217" spans="1:52" ht="14.4" x14ac:dyDescent="0.3">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row>
    <row r="218" spans="1:52" ht="14.4" x14ac:dyDescent="0.3">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row>
    <row r="219" spans="1:52" ht="14.4" x14ac:dyDescent="0.3">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row>
    <row r="220" spans="1:52" ht="14.4" x14ac:dyDescent="0.3">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row>
    <row r="221" spans="1:52" ht="14.4" x14ac:dyDescent="0.3">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row>
    <row r="222" spans="1:52" ht="14.4" x14ac:dyDescent="0.3">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row>
    <row r="223" spans="1:52" ht="14.4" x14ac:dyDescent="0.3">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row>
    <row r="224" spans="1:52" ht="14.4" x14ac:dyDescent="0.3">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row>
    <row r="225" spans="1:52" ht="14.4" x14ac:dyDescent="0.3">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row>
    <row r="226" spans="1:52" ht="14.4" x14ac:dyDescent="0.3">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row>
    <row r="227" spans="1:52" ht="14.4" x14ac:dyDescent="0.3">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row>
    <row r="228" spans="1:52" ht="14.4" x14ac:dyDescent="0.3">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row>
    <row r="229" spans="1:52" ht="14.4" x14ac:dyDescent="0.3">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row>
    <row r="230" spans="1:52" ht="14.4" x14ac:dyDescent="0.3">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row>
    <row r="231" spans="1:52" ht="14.4" x14ac:dyDescent="0.3">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row>
    <row r="232" spans="1:52" ht="14.4" x14ac:dyDescent="0.3">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row>
    <row r="233" spans="1:52" ht="14.4" x14ac:dyDescent="0.3">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row>
    <row r="234" spans="1:52" ht="14.4" x14ac:dyDescent="0.3">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row>
    <row r="235" spans="1:52" ht="14.4" x14ac:dyDescent="0.3">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row>
    <row r="236" spans="1:52" ht="14.4" x14ac:dyDescent="0.3">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row>
    <row r="237" spans="1:52" ht="14.4" x14ac:dyDescent="0.3">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row>
    <row r="238" spans="1:52" ht="14.4" x14ac:dyDescent="0.3">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row>
    <row r="239" spans="1:52" ht="14.4" x14ac:dyDescent="0.3">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row>
    <row r="240" spans="1:52" ht="14.4" x14ac:dyDescent="0.3">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row>
    <row r="241" spans="1:52" ht="14.4" x14ac:dyDescent="0.3">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row>
    <row r="242" spans="1:52" ht="14.4" x14ac:dyDescent="0.3">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row>
    <row r="243" spans="1:52" ht="14.4" x14ac:dyDescent="0.3">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row>
    <row r="244" spans="1:52" ht="14.4" x14ac:dyDescent="0.3">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row>
    <row r="245" spans="1:52" ht="14.4" x14ac:dyDescent="0.3">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row>
    <row r="246" spans="1:52" ht="14.4" x14ac:dyDescent="0.3">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row>
    <row r="247" spans="1:52" ht="14.4" x14ac:dyDescent="0.3">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row>
    <row r="248" spans="1:52" ht="14.4" x14ac:dyDescent="0.3">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row>
    <row r="249" spans="1:52" ht="14.4" x14ac:dyDescent="0.3">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row>
    <row r="250" spans="1:52" ht="14.4" x14ac:dyDescent="0.3">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row>
    <row r="251" spans="1:52" ht="14.4" x14ac:dyDescent="0.3">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row>
    <row r="252" spans="1:52" ht="14.4" x14ac:dyDescent="0.3">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row>
    <row r="253" spans="1:52" ht="14.4" x14ac:dyDescent="0.3">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row>
    <row r="254" spans="1:52" ht="14.4" x14ac:dyDescent="0.3">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row>
    <row r="255" spans="1:52" ht="14.4" x14ac:dyDescent="0.3">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row>
    <row r="256" spans="1:52" ht="14.4" x14ac:dyDescent="0.3">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row>
    <row r="257" spans="1:52" ht="14.4" x14ac:dyDescent="0.3">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row>
    <row r="258" spans="1:52" ht="14.4" x14ac:dyDescent="0.3">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row>
    <row r="259" spans="1:52" ht="14.4" x14ac:dyDescent="0.3">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row>
    <row r="260" spans="1:52" ht="14.4" x14ac:dyDescent="0.3">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row>
    <row r="261" spans="1:52" ht="14.4" x14ac:dyDescent="0.3">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row>
    <row r="262" spans="1:52" ht="14.4" x14ac:dyDescent="0.3">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row>
    <row r="263" spans="1:52" ht="14.4" x14ac:dyDescent="0.3">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row>
    <row r="264" spans="1:52" ht="14.4" x14ac:dyDescent="0.3">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row>
    <row r="265" spans="1:52" ht="14.4" x14ac:dyDescent="0.3">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row>
    <row r="266" spans="1:52" ht="14.4" x14ac:dyDescent="0.3">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row>
    <row r="267" spans="1:52" ht="14.4" x14ac:dyDescent="0.3">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row>
    <row r="268" spans="1:52" ht="14.4" x14ac:dyDescent="0.3">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row>
    <row r="269" spans="1:52" ht="14.4" x14ac:dyDescent="0.3">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row>
    <row r="270" spans="1:52" ht="14.4" x14ac:dyDescent="0.3">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row>
    <row r="271" spans="1:52" ht="14.4" x14ac:dyDescent="0.3">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row>
    <row r="272" spans="1:52" ht="14.4" x14ac:dyDescent="0.3">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row>
    <row r="273" spans="1:52" ht="14.4" x14ac:dyDescent="0.3">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row>
    <row r="274" spans="1:52" ht="14.4" x14ac:dyDescent="0.3">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row>
    <row r="275" spans="1:52" ht="14.4" x14ac:dyDescent="0.3">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row>
    <row r="276" spans="1:52" ht="14.4" x14ac:dyDescent="0.3">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row>
    <row r="277" spans="1:52" ht="14.4" x14ac:dyDescent="0.3">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row>
    <row r="278" spans="1:52" ht="14.4" x14ac:dyDescent="0.3">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row>
    <row r="279" spans="1:52" ht="14.4" x14ac:dyDescent="0.3">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row>
    <row r="280" spans="1:52" ht="14.4" x14ac:dyDescent="0.3">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row>
    <row r="281" spans="1:52" ht="14.4" x14ac:dyDescent="0.3">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row>
    <row r="282" spans="1:52" ht="14.4" x14ac:dyDescent="0.3">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row>
    <row r="283" spans="1:52" ht="14.4" x14ac:dyDescent="0.3">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row>
    <row r="284" spans="1:52" ht="14.4" x14ac:dyDescent="0.3">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row>
    <row r="285" spans="1:52" ht="14.4" x14ac:dyDescent="0.3">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row>
    <row r="286" spans="1:52" ht="14.4" x14ac:dyDescent="0.3">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row>
    <row r="287" spans="1:52" ht="14.4" x14ac:dyDescent="0.3">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row>
    <row r="288" spans="1:52" ht="14.4" x14ac:dyDescent="0.3">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row>
    <row r="289" spans="1:52" ht="14.4" x14ac:dyDescent="0.3">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row>
    <row r="290" spans="1:52" ht="14.4" x14ac:dyDescent="0.3">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row>
    <row r="291" spans="1:52" ht="14.4" x14ac:dyDescent="0.3">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row>
    <row r="292" spans="1:52" ht="14.4" x14ac:dyDescent="0.3">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row>
    <row r="293" spans="1:52" ht="14.4" x14ac:dyDescent="0.3">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row>
    <row r="294" spans="1:52" ht="14.4" x14ac:dyDescent="0.3">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row>
    <row r="295" spans="1:52" ht="14.4" x14ac:dyDescent="0.3">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row>
    <row r="296" spans="1:52" ht="14.4" x14ac:dyDescent="0.3">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row>
    <row r="297" spans="1:52" ht="14.4" x14ac:dyDescent="0.3">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row>
    <row r="298" spans="1:52" ht="14.4" x14ac:dyDescent="0.3">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row>
    <row r="299" spans="1:52" ht="14.4" x14ac:dyDescent="0.3">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row>
    <row r="300" spans="1:52" ht="14.4" x14ac:dyDescent="0.3">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row>
    <row r="301" spans="1:52" ht="14.4" x14ac:dyDescent="0.3">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row>
    <row r="302" spans="1:52" ht="14.4" x14ac:dyDescent="0.3">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row>
    <row r="303" spans="1:52" ht="14.4" x14ac:dyDescent="0.3">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row>
    <row r="304" spans="1:52" ht="14.4" x14ac:dyDescent="0.3">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row>
    <row r="305" spans="1:52" ht="14.4" x14ac:dyDescent="0.3">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row>
  </sheetData>
  <sheetProtection algorithmName="SHA-512" hashValue="2IDBPCufHk8yB1ArOa9zzurbhjC7lr0vL+VIBDriS4/fpZTSuxaHuAudjFqf/o48S0sWF5tLEKkGYmu7ipK5/w==" saltValue="tp+kEoisjKOBqMTOoxD3sA==" spinCount="100000" sheet="1" objects="1" scenarios="1" selectLockedCells="1"/>
  <mergeCells count="2">
    <mergeCell ref="B2:C5"/>
    <mergeCell ref="O5:R5"/>
  </mergeCells>
  <conditionalFormatting sqref="B7:J8 B10:J37 B9:C9 E9:J9">
    <cfRule type="expression" dxfId="0" priority="1">
      <formula>$B7=TODAY()</formula>
    </cfRule>
  </conditionalFormatting>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E953-9CCF-4808-94FC-EB7F1D316D2E}">
  <dimension ref="A1:Z150"/>
  <sheetViews>
    <sheetView rightToLeft="1" topLeftCell="M1" zoomScale="85" zoomScaleNormal="85" workbookViewId="0">
      <selection activeCell="F9" sqref="F9"/>
    </sheetView>
  </sheetViews>
  <sheetFormatPr defaultRowHeight="14.4" x14ac:dyDescent="0.3"/>
  <cols>
    <col min="1" max="1" width="15.5546875" style="3" customWidth="1"/>
    <col min="2" max="5" width="18" style="3" customWidth="1"/>
    <col min="6" max="8" width="19" style="3" customWidth="1"/>
    <col min="9" max="9" width="18" style="3" customWidth="1"/>
    <col min="10" max="10" width="8.88671875" style="3"/>
    <col min="11" max="14" width="17" style="3" customWidth="1"/>
    <col min="15" max="22" width="8.88671875" style="3"/>
    <col min="23" max="23" width="126.5546875" style="3" customWidth="1"/>
    <col min="24" max="16384" width="8.88671875" style="3"/>
  </cols>
  <sheetData>
    <row r="1" spans="1:26" ht="15" customHeight="1" thickBot="1" x14ac:dyDescent="0.35">
      <c r="A1" s="27"/>
      <c r="B1" s="28"/>
      <c r="C1" s="29"/>
      <c r="D1" s="30"/>
      <c r="E1" s="19"/>
      <c r="F1" s="20"/>
      <c r="G1" s="20"/>
      <c r="H1" s="19"/>
      <c r="I1" s="19"/>
      <c r="J1" s="19"/>
      <c r="K1" s="19"/>
      <c r="L1" s="19"/>
      <c r="M1" s="19"/>
      <c r="N1" s="19"/>
      <c r="O1" s="19"/>
      <c r="P1" s="19"/>
      <c r="Q1" s="19"/>
      <c r="R1" s="19"/>
      <c r="S1" s="19"/>
      <c r="T1" s="19"/>
      <c r="U1" s="19"/>
      <c r="V1" s="19"/>
      <c r="W1" s="19"/>
      <c r="X1" s="19"/>
      <c r="Y1" s="19"/>
      <c r="Z1" s="19"/>
    </row>
    <row r="2" spans="1:26" ht="15.6" x14ac:dyDescent="0.3">
      <c r="A2" s="31"/>
      <c r="B2" s="32"/>
      <c r="C2" s="24"/>
      <c r="D2" s="25"/>
      <c r="E2"/>
      <c r="F2" s="74" t="s">
        <v>0</v>
      </c>
      <c r="G2" s="75"/>
      <c r="H2" s="19"/>
      <c r="I2" s="19"/>
      <c r="J2" s="19"/>
      <c r="K2" s="19"/>
      <c r="L2" s="19"/>
      <c r="M2" s="19"/>
      <c r="N2" s="19"/>
      <c r="O2" s="19"/>
      <c r="P2" s="19"/>
      <c r="Q2" s="19"/>
      <c r="R2" s="19"/>
      <c r="S2" s="19"/>
      <c r="T2" s="19"/>
      <c r="U2" s="19"/>
      <c r="V2" s="19">
        <f ca="1">RANDBETWEEN(1,45)</f>
        <v>31</v>
      </c>
      <c r="W2" s="47" t="str">
        <f ca="1">VLOOKUP(V2,V5:W51,2,0)</f>
        <v>אם אתה לא עומד עבור משהו, אתה תיפול לכל דבר.    (מלקולם אקס)</v>
      </c>
      <c r="X2" s="19"/>
      <c r="Y2" s="19"/>
      <c r="Z2" s="19"/>
    </row>
    <row r="3" spans="1:26" ht="16.2" thickBot="1" x14ac:dyDescent="0.35">
      <c r="A3" s="31"/>
      <c r="B3" s="32"/>
      <c r="C3" s="24"/>
      <c r="D3" s="25"/>
      <c r="E3" s="19"/>
      <c r="F3" s="26">
        <f ca="1">TODAY()</f>
        <v>44832</v>
      </c>
      <c r="G3" s="21" t="str">
        <f ca="1">TEXT(F3,"[$-D]DDDD")</f>
        <v>יום רביעי</v>
      </c>
      <c r="H3" s="19"/>
      <c r="I3" s="19"/>
      <c r="J3" s="19"/>
      <c r="K3" s="19"/>
      <c r="L3" s="19"/>
      <c r="M3" s="19"/>
      <c r="N3" s="19"/>
      <c r="O3" s="19"/>
      <c r="P3" s="19"/>
      <c r="Q3" s="19"/>
      <c r="R3" s="19"/>
      <c r="S3" s="19"/>
      <c r="T3" s="19"/>
      <c r="U3" s="19"/>
      <c r="V3" s="19"/>
      <c r="W3" s="19"/>
      <c r="X3" s="19"/>
      <c r="Y3" s="19"/>
      <c r="Z3" s="19"/>
    </row>
    <row r="4" spans="1:26" ht="15.6" thickBot="1" x14ac:dyDescent="0.35">
      <c r="A4" s="33"/>
      <c r="B4" s="34"/>
      <c r="C4" s="19"/>
      <c r="D4" s="19"/>
      <c r="E4" s="19"/>
      <c r="F4" s="19"/>
      <c r="G4" s="19"/>
      <c r="H4" s="19"/>
      <c r="I4" s="19"/>
      <c r="J4" s="19"/>
      <c r="K4" s="76" t="s">
        <v>1</v>
      </c>
      <c r="L4" s="76"/>
      <c r="M4" s="76"/>
      <c r="N4" s="77"/>
      <c r="O4" s="19"/>
      <c r="P4" s="19"/>
      <c r="Q4" s="19"/>
      <c r="R4" s="19"/>
      <c r="S4" s="19"/>
      <c r="T4" s="19"/>
      <c r="U4" s="19"/>
      <c r="V4" s="19"/>
      <c r="W4" s="19"/>
      <c r="X4" s="19"/>
      <c r="Y4" s="19"/>
      <c r="Z4" s="19"/>
    </row>
    <row r="5" spans="1:26" ht="15" thickBot="1" x14ac:dyDescent="0.35">
      <c r="A5" s="13" t="s">
        <v>2</v>
      </c>
      <c r="B5" s="14" t="s">
        <v>3</v>
      </c>
      <c r="C5" s="14" t="s">
        <v>4</v>
      </c>
      <c r="D5" s="14" t="s">
        <v>5</v>
      </c>
      <c r="E5" s="14" t="s">
        <v>6</v>
      </c>
      <c r="F5" s="14" t="s">
        <v>7</v>
      </c>
      <c r="G5" s="14" t="s">
        <v>8</v>
      </c>
      <c r="H5" s="15" t="s">
        <v>9</v>
      </c>
      <c r="I5" s="16" t="s">
        <v>10</v>
      </c>
      <c r="J5" s="19"/>
      <c r="K5" s="2"/>
      <c r="L5" s="2" t="s">
        <v>11</v>
      </c>
      <c r="M5" s="2" t="s">
        <v>12</v>
      </c>
      <c r="N5" s="2" t="s">
        <v>13</v>
      </c>
      <c r="O5" s="19"/>
      <c r="P5" s="19"/>
      <c r="Q5" s="19"/>
      <c r="R5" s="19"/>
      <c r="S5" s="19"/>
      <c r="T5" s="19"/>
      <c r="U5" s="19"/>
      <c r="V5" s="19">
        <v>1</v>
      </c>
      <c r="W5" s="47" t="s">
        <v>18</v>
      </c>
      <c r="X5" s="19"/>
      <c r="Y5" s="19"/>
      <c r="Z5" s="19"/>
    </row>
    <row r="6" spans="1:26" ht="27.6" thickBot="1" x14ac:dyDescent="0.35">
      <c r="A6" s="11"/>
      <c r="B6" s="6"/>
      <c r="C6" s="7"/>
      <c r="D6" s="7"/>
      <c r="E6" s="8"/>
      <c r="F6" s="8"/>
      <c r="G6" s="8"/>
      <c r="H6" s="8"/>
      <c r="I6" s="8"/>
      <c r="J6" s="19"/>
      <c r="K6" s="4" t="s">
        <v>14</v>
      </c>
      <c r="L6" s="4">
        <f>'טבלת שעות'!P7</f>
        <v>9</v>
      </c>
      <c r="M6" s="4">
        <f>'טבלת שעות'!Q7</f>
        <v>2</v>
      </c>
      <c r="N6" s="4">
        <f>'טבלת שעות'!R7</f>
        <v>0</v>
      </c>
      <c r="O6" s="19"/>
      <c r="P6" s="19"/>
      <c r="Q6" s="19"/>
      <c r="R6" s="19"/>
      <c r="S6" s="19"/>
      <c r="T6" s="19"/>
      <c r="U6" s="19"/>
      <c r="V6" s="19">
        <v>2</v>
      </c>
      <c r="W6" s="47" t="s">
        <v>19</v>
      </c>
      <c r="X6" s="19"/>
      <c r="Y6" s="19"/>
      <c r="Z6" s="19"/>
    </row>
    <row r="7" spans="1:26" ht="15" thickBot="1" x14ac:dyDescent="0.35">
      <c r="A7" s="11">
        <f>IF(Table1[[#This Row],[תאריך]]="","",Table1[[#This Row],[תאריך]])</f>
        <v>44835</v>
      </c>
      <c r="B7" s="6" t="str">
        <f t="shared" ref="B7:B35" si="0">TEXT(A7,"[$-D]DDDD")</f>
        <v>שבת</v>
      </c>
      <c r="C7" s="7" t="str">
        <f>IF(Table1[[#This Row],[שעת כניסה]]=0,"",Table1[[#This Row],[שעת כניסה]])</f>
        <v/>
      </c>
      <c r="D7" s="7" t="str">
        <f>IF(Table1[[#This Row],[שעת יציאה]]=0,"",Table1[[#This Row],[שעת יציאה]])</f>
        <v/>
      </c>
      <c r="E7" s="8" t="str">
        <f>IF(AND(D7&lt;&gt;"",C7&lt;&gt;""),(D7-C7+(D7&lt;C7))*24,"")</f>
        <v/>
      </c>
      <c r="F7" s="8" t="str">
        <f>IF(AND(D7&lt;&gt;"",C7&lt;&gt;""),IF(E7&gt;$L$6,$L$6,E7),"")</f>
        <v/>
      </c>
      <c r="G7" s="8" t="str">
        <f t="shared" ref="G7:G38" si="1">IF(AND(D7&lt;&gt;"",C7&lt;&gt;""),IF(E7&gt;$L$6,IF(E7-F7&gt;$M$6,$M$6,E7-F7),""),"")</f>
        <v/>
      </c>
      <c r="H7" s="8" t="str">
        <f t="shared" ref="H7:H38" si="2">IF(AND(D7&lt;&gt;"",C7&lt;&gt;""),IF(E7&gt;$L$6+$M$6,E7-$M$6-$L$6,""),"")</f>
        <v/>
      </c>
      <c r="I7" s="8"/>
      <c r="J7" s="19"/>
      <c r="K7" s="5" t="s">
        <v>15</v>
      </c>
      <c r="L7" s="18">
        <f>'טבלת שעות'!P8</f>
        <v>25</v>
      </c>
      <c r="M7" s="18">
        <f>'טבלת שעות'!Q8</f>
        <v>30</v>
      </c>
      <c r="N7" s="18">
        <f>'טבלת שעות'!R8</f>
        <v>50</v>
      </c>
      <c r="O7" s="19"/>
      <c r="P7" s="19"/>
      <c r="Q7" s="19"/>
      <c r="R7" s="19"/>
      <c r="S7" s="19"/>
      <c r="T7" s="19"/>
      <c r="U7" s="19"/>
      <c r="V7" s="19">
        <v>3</v>
      </c>
      <c r="W7" s="47" t="s">
        <v>20</v>
      </c>
      <c r="X7" s="19"/>
      <c r="Y7" s="19"/>
      <c r="Z7" s="19"/>
    </row>
    <row r="8" spans="1:26" ht="15" thickBot="1" x14ac:dyDescent="0.35">
      <c r="A8" s="11">
        <f>IF(Table1[[#This Row],[תאריך]]="","",Table1[[#This Row],[תאריך]])</f>
        <v>44836</v>
      </c>
      <c r="B8" s="6" t="str">
        <f t="shared" si="0"/>
        <v>יום ראשון</v>
      </c>
      <c r="C8" s="7" t="str">
        <f>IF(Table1[[#This Row],[שעת כניסה]]=0,"",Table1[[#This Row],[שעת כניסה]])</f>
        <v/>
      </c>
      <c r="D8" s="7" t="str">
        <f>IF(Table1[[#This Row],[שעת יציאה]]=0,"",Table1[[#This Row],[שעת יציאה]])</f>
        <v/>
      </c>
      <c r="E8" s="8" t="str">
        <f t="shared" ref="E8:E38" si="3">IF(AND(D8&lt;&gt;"",C8&lt;&gt;""),(D8-C8+(D8&lt;C8))*24,"")</f>
        <v/>
      </c>
      <c r="F8" s="8" t="str">
        <f t="shared" ref="F8:F38" si="4">IF(AND(D8&lt;&gt;"",C8&lt;&gt;""),IF(E8&gt;$L$6,$L$6,E8),"")</f>
        <v/>
      </c>
      <c r="G8" s="8" t="str">
        <f t="shared" si="1"/>
        <v/>
      </c>
      <c r="H8" s="8" t="str">
        <f t="shared" si="2"/>
        <v/>
      </c>
      <c r="I8" s="8"/>
      <c r="J8" s="19"/>
      <c r="K8" s="19"/>
      <c r="L8" s="19"/>
      <c r="M8" s="19"/>
      <c r="N8" s="19"/>
      <c r="O8" s="19"/>
      <c r="P8" s="19"/>
      <c r="Q8" s="19"/>
      <c r="R8" s="19"/>
      <c r="S8" s="19"/>
      <c r="T8" s="19"/>
      <c r="U8" s="19"/>
      <c r="V8" s="19">
        <v>4</v>
      </c>
      <c r="W8" s="47" t="s">
        <v>21</v>
      </c>
      <c r="X8" s="19"/>
      <c r="Y8" s="19"/>
      <c r="Z8" s="19"/>
    </row>
    <row r="9" spans="1:26" ht="15" thickBot="1" x14ac:dyDescent="0.35">
      <c r="A9" s="11">
        <f>IF(Table1[[#This Row],[תאריך]]="","",Table1[[#This Row],[תאריך]])</f>
        <v>44837</v>
      </c>
      <c r="B9" s="6" t="str">
        <f t="shared" si="0"/>
        <v>יום שני</v>
      </c>
      <c r="C9" s="7" t="str">
        <f>IF(Table1[[#This Row],[שעת כניסה]]=0,"",Table1[[#This Row],[שעת כניסה]])</f>
        <v/>
      </c>
      <c r="D9" s="7" t="str">
        <f>IF(Table1[[#This Row],[שעת יציאה]]=0,"",Table1[[#This Row],[שעת יציאה]])</f>
        <v/>
      </c>
      <c r="E9" s="8" t="str">
        <f t="shared" si="3"/>
        <v/>
      </c>
      <c r="F9" s="8" t="str">
        <f t="shared" si="4"/>
        <v/>
      </c>
      <c r="G9" s="8" t="str">
        <f t="shared" si="1"/>
        <v/>
      </c>
      <c r="H9" s="8" t="str">
        <f t="shared" si="2"/>
        <v/>
      </c>
      <c r="I9" s="8"/>
      <c r="J9" s="19"/>
      <c r="K9" s="19"/>
      <c r="L9" s="19"/>
      <c r="M9" s="19"/>
      <c r="N9" s="19"/>
      <c r="O9" s="19"/>
      <c r="P9" s="19"/>
      <c r="Q9" s="19"/>
      <c r="R9" s="19"/>
      <c r="S9" s="19"/>
      <c r="T9" s="19"/>
      <c r="U9" s="19"/>
      <c r="V9" s="19">
        <v>5</v>
      </c>
      <c r="W9" s="47" t="s">
        <v>22</v>
      </c>
      <c r="X9" s="19"/>
      <c r="Y9" s="19"/>
      <c r="Z9" s="19"/>
    </row>
    <row r="10" spans="1:26" ht="27.6" thickBot="1" x14ac:dyDescent="0.35">
      <c r="A10" s="11">
        <f>IF(Table1[[#This Row],[תאריך]]="","",Table1[[#This Row],[תאריך]])</f>
        <v>44838</v>
      </c>
      <c r="B10" s="6" t="str">
        <f t="shared" si="0"/>
        <v>יום שלישי</v>
      </c>
      <c r="C10" s="7" t="str">
        <f>IF(Table1[[#This Row],[שעת כניסה]]=0,"",Table1[[#This Row],[שעת כניסה]])</f>
        <v/>
      </c>
      <c r="D10" s="7" t="str">
        <f>IF(Table1[[#This Row],[שעת יציאה]]=0,"",Table1[[#This Row],[שעת יציאה]])</f>
        <v/>
      </c>
      <c r="E10" s="8" t="str">
        <f t="shared" si="3"/>
        <v/>
      </c>
      <c r="F10" s="8" t="str">
        <f t="shared" si="4"/>
        <v/>
      </c>
      <c r="G10" s="8" t="str">
        <f t="shared" si="1"/>
        <v/>
      </c>
      <c r="H10" s="8" t="str">
        <f t="shared" si="2"/>
        <v/>
      </c>
      <c r="I10" s="8"/>
      <c r="J10" s="19"/>
      <c r="K10" s="19"/>
      <c r="L10" s="19"/>
      <c r="M10" s="19"/>
      <c r="N10" s="19"/>
      <c r="O10" s="19"/>
      <c r="P10" s="19"/>
      <c r="Q10" s="19"/>
      <c r="R10" s="19"/>
      <c r="S10" s="19"/>
      <c r="T10" s="19"/>
      <c r="U10" s="19"/>
      <c r="V10" s="19">
        <v>6</v>
      </c>
      <c r="W10" s="47" t="s">
        <v>23</v>
      </c>
      <c r="X10" s="19"/>
      <c r="Y10" s="19"/>
      <c r="Z10" s="19"/>
    </row>
    <row r="11" spans="1:26" ht="15" thickBot="1" x14ac:dyDescent="0.35">
      <c r="A11" s="11">
        <f>IF(Table1[[#This Row],[תאריך]]="","",Table1[[#This Row],[תאריך]])</f>
        <v>44839</v>
      </c>
      <c r="B11" s="6" t="str">
        <f t="shared" si="0"/>
        <v>יום רביעי</v>
      </c>
      <c r="C11" s="7" t="str">
        <f>IF(Table1[[#This Row],[שעת כניסה]]=0,"",Table1[[#This Row],[שעת כניסה]])</f>
        <v/>
      </c>
      <c r="D11" s="7" t="str">
        <f>IF(Table1[[#This Row],[שעת יציאה]]=0,"",Table1[[#This Row],[שעת יציאה]])</f>
        <v/>
      </c>
      <c r="E11" s="8" t="str">
        <f t="shared" si="3"/>
        <v/>
      </c>
      <c r="F11" s="8" t="str">
        <f t="shared" si="4"/>
        <v/>
      </c>
      <c r="G11" s="8" t="str">
        <f t="shared" si="1"/>
        <v/>
      </c>
      <c r="H11" s="8" t="str">
        <f t="shared" si="2"/>
        <v/>
      </c>
      <c r="I11" s="8"/>
      <c r="J11" s="19"/>
      <c r="K11" s="19"/>
      <c r="L11" s="19"/>
      <c r="M11" s="19"/>
      <c r="N11" s="19"/>
      <c r="O11" s="19"/>
      <c r="P11" s="19"/>
      <c r="Q11" s="19"/>
      <c r="R11" s="19"/>
      <c r="S11" s="19"/>
      <c r="T11" s="19"/>
      <c r="U11" s="19"/>
      <c r="V11" s="19">
        <v>7</v>
      </c>
      <c r="W11" s="47" t="s">
        <v>24</v>
      </c>
      <c r="X11" s="19"/>
      <c r="Y11" s="19"/>
      <c r="Z11" s="19"/>
    </row>
    <row r="12" spans="1:26" ht="15" thickBot="1" x14ac:dyDescent="0.35">
      <c r="A12" s="11">
        <f>IF(Table1[[#This Row],[תאריך]]="","",Table1[[#This Row],[תאריך]])</f>
        <v>44840</v>
      </c>
      <c r="B12" s="6" t="str">
        <f t="shared" si="0"/>
        <v>יום חמישי</v>
      </c>
      <c r="C12" s="7" t="str">
        <f>IF(Table1[[#This Row],[שעת כניסה]]=0,"",Table1[[#This Row],[שעת כניסה]])</f>
        <v/>
      </c>
      <c r="D12" s="7" t="str">
        <f>IF(Table1[[#This Row],[שעת יציאה]]=0,"",Table1[[#This Row],[שעת יציאה]])</f>
        <v/>
      </c>
      <c r="E12" s="8" t="str">
        <f t="shared" si="3"/>
        <v/>
      </c>
      <c r="F12" s="8" t="str">
        <f t="shared" si="4"/>
        <v/>
      </c>
      <c r="G12" s="8" t="str">
        <f t="shared" si="1"/>
        <v/>
      </c>
      <c r="H12" s="8" t="str">
        <f t="shared" si="2"/>
        <v/>
      </c>
      <c r="I12" s="8"/>
      <c r="J12" s="19"/>
      <c r="K12" s="19"/>
      <c r="L12" s="19"/>
      <c r="M12" s="19"/>
      <c r="N12" s="19"/>
      <c r="O12" s="19"/>
      <c r="P12" s="19"/>
      <c r="Q12" s="19"/>
      <c r="R12" s="19"/>
      <c r="S12" s="19"/>
      <c r="T12" s="19"/>
      <c r="U12" s="19"/>
      <c r="V12" s="19">
        <v>8</v>
      </c>
      <c r="W12" s="47" t="s">
        <v>25</v>
      </c>
      <c r="X12" s="19"/>
      <c r="Y12" s="19"/>
      <c r="Z12" s="19"/>
    </row>
    <row r="13" spans="1:26" ht="15" thickBot="1" x14ac:dyDescent="0.35">
      <c r="A13" s="11">
        <f>IF(Table1[[#This Row],[תאריך]]="","",Table1[[#This Row],[תאריך]])</f>
        <v>44841</v>
      </c>
      <c r="B13" s="6" t="str">
        <f t="shared" si="0"/>
        <v>יום שישי</v>
      </c>
      <c r="C13" s="7" t="str">
        <f>IF(Table1[[#This Row],[שעת כניסה]]=0,"",Table1[[#This Row],[שעת כניסה]])</f>
        <v/>
      </c>
      <c r="D13" s="7" t="str">
        <f>IF(Table1[[#This Row],[שעת יציאה]]=0,"",Table1[[#This Row],[שעת יציאה]])</f>
        <v/>
      </c>
      <c r="E13" s="8" t="str">
        <f t="shared" si="3"/>
        <v/>
      </c>
      <c r="F13" s="8" t="str">
        <f t="shared" si="4"/>
        <v/>
      </c>
      <c r="G13" s="8" t="str">
        <f t="shared" si="1"/>
        <v/>
      </c>
      <c r="H13" s="8" t="str">
        <f t="shared" si="2"/>
        <v/>
      </c>
      <c r="I13" s="8"/>
      <c r="J13" s="19"/>
      <c r="K13" s="19"/>
      <c r="L13" s="19"/>
      <c r="M13" s="19"/>
      <c r="N13" s="19"/>
      <c r="O13" s="19"/>
      <c r="P13" s="19"/>
      <c r="Q13" s="19"/>
      <c r="R13" s="19"/>
      <c r="S13" s="19"/>
      <c r="T13" s="19"/>
      <c r="U13" s="19"/>
      <c r="V13" s="19">
        <v>9</v>
      </c>
      <c r="W13" s="47" t="s">
        <v>26</v>
      </c>
      <c r="X13" s="19"/>
      <c r="Y13" s="19"/>
      <c r="Z13" s="19"/>
    </row>
    <row r="14" spans="1:26" ht="27.6" thickBot="1" x14ac:dyDescent="0.35">
      <c r="A14" s="11">
        <f>IF(Table1[[#This Row],[תאריך]]="","",Table1[[#This Row],[תאריך]])</f>
        <v>44842</v>
      </c>
      <c r="B14" s="6" t="str">
        <f t="shared" si="0"/>
        <v>שבת</v>
      </c>
      <c r="C14" s="7" t="str">
        <f>IF(Table1[[#This Row],[שעת כניסה]]=0,"",Table1[[#This Row],[שעת כניסה]])</f>
        <v/>
      </c>
      <c r="D14" s="7" t="str">
        <f>IF(Table1[[#This Row],[שעת יציאה]]=0,"",Table1[[#This Row],[שעת יציאה]])</f>
        <v/>
      </c>
      <c r="E14" s="8" t="str">
        <f t="shared" si="3"/>
        <v/>
      </c>
      <c r="F14" s="8" t="str">
        <f t="shared" si="4"/>
        <v/>
      </c>
      <c r="G14" s="8" t="str">
        <f t="shared" si="1"/>
        <v/>
      </c>
      <c r="H14" s="8" t="str">
        <f t="shared" si="2"/>
        <v/>
      </c>
      <c r="I14" s="8"/>
      <c r="J14" s="19"/>
      <c r="K14" s="19"/>
      <c r="L14" s="19"/>
      <c r="M14" s="19"/>
      <c r="N14" s="58" t="str">
        <f ca="1">TEXT(TODAY(),"[$-D]MMMM")</f>
        <v>ספטמבר</v>
      </c>
      <c r="O14" s="19"/>
      <c r="P14" s="19"/>
      <c r="Q14" s="19"/>
      <c r="R14" s="19"/>
      <c r="S14" s="19"/>
      <c r="T14" s="19"/>
      <c r="U14" s="19"/>
      <c r="V14" s="19">
        <v>10</v>
      </c>
      <c r="W14" s="47" t="s">
        <v>27</v>
      </c>
      <c r="X14" s="19"/>
      <c r="Y14" s="19"/>
      <c r="Z14" s="19"/>
    </row>
    <row r="15" spans="1:26" ht="15" thickBot="1" x14ac:dyDescent="0.35">
      <c r="A15" s="11">
        <f>IF(Table1[[#This Row],[תאריך]]="","",Table1[[#This Row],[תאריך]])</f>
        <v>44843</v>
      </c>
      <c r="B15" s="6" t="str">
        <f t="shared" si="0"/>
        <v>יום ראשון</v>
      </c>
      <c r="C15" s="7" t="str">
        <f>IF(Table1[[#This Row],[שעת כניסה]]=0,"",Table1[[#This Row],[שעת כניסה]])</f>
        <v/>
      </c>
      <c r="D15" s="7" t="str">
        <f>IF(Table1[[#This Row],[שעת יציאה]]=0,"",Table1[[#This Row],[שעת יציאה]])</f>
        <v/>
      </c>
      <c r="E15" s="8" t="str">
        <f t="shared" si="3"/>
        <v/>
      </c>
      <c r="F15" s="8" t="str">
        <f t="shared" si="4"/>
        <v/>
      </c>
      <c r="G15" s="8" t="str">
        <f t="shared" si="1"/>
        <v/>
      </c>
      <c r="H15" s="8" t="str">
        <f t="shared" si="2"/>
        <v/>
      </c>
      <c r="I15" s="8"/>
      <c r="J15" s="19"/>
      <c r="K15" s="19"/>
      <c r="L15" s="19"/>
      <c r="M15" s="19"/>
      <c r="N15" s="19"/>
      <c r="O15" s="19"/>
      <c r="P15" s="19"/>
      <c r="Q15" s="19"/>
      <c r="R15" s="19"/>
      <c r="S15" s="19"/>
      <c r="T15" s="19"/>
      <c r="U15" s="19"/>
      <c r="V15" s="19">
        <v>11</v>
      </c>
      <c r="W15" s="47" t="s">
        <v>28</v>
      </c>
      <c r="X15" s="19"/>
      <c r="Y15" s="19"/>
      <c r="Z15" s="19"/>
    </row>
    <row r="16" spans="1:26" ht="15" thickBot="1" x14ac:dyDescent="0.35">
      <c r="A16" s="11">
        <f>IF(Table1[[#This Row],[תאריך]]="","",Table1[[#This Row],[תאריך]])</f>
        <v>44844</v>
      </c>
      <c r="B16" s="6" t="str">
        <f t="shared" si="0"/>
        <v>יום שני</v>
      </c>
      <c r="C16" s="7" t="str">
        <f>IF(Table1[[#This Row],[שעת כניסה]]=0,"",Table1[[#This Row],[שעת כניסה]])</f>
        <v/>
      </c>
      <c r="D16" s="7" t="str">
        <f>IF(Table1[[#This Row],[שעת יציאה]]=0,"",Table1[[#This Row],[שעת יציאה]])</f>
        <v/>
      </c>
      <c r="E16" s="8" t="str">
        <f t="shared" si="3"/>
        <v/>
      </c>
      <c r="F16" s="8" t="str">
        <f t="shared" si="4"/>
        <v/>
      </c>
      <c r="G16" s="8" t="str">
        <f t="shared" si="1"/>
        <v/>
      </c>
      <c r="H16" s="8" t="str">
        <f t="shared" si="2"/>
        <v/>
      </c>
      <c r="I16" s="8"/>
      <c r="J16" s="19"/>
      <c r="K16" s="19"/>
      <c r="L16" s="19"/>
      <c r="M16" s="19"/>
      <c r="N16" s="19"/>
      <c r="O16" s="19"/>
      <c r="P16" s="19"/>
      <c r="Q16" s="19"/>
      <c r="R16" s="19"/>
      <c r="S16" s="19"/>
      <c r="T16" s="19"/>
      <c r="U16" s="19"/>
      <c r="V16" s="19">
        <v>12</v>
      </c>
      <c r="W16" s="47" t="s">
        <v>29</v>
      </c>
      <c r="X16" s="19"/>
      <c r="Y16" s="19"/>
      <c r="Z16" s="19"/>
    </row>
    <row r="17" spans="1:26" ht="15" thickBot="1" x14ac:dyDescent="0.35">
      <c r="A17" s="11">
        <f>IF(Table1[[#This Row],[תאריך]]="","",Table1[[#This Row],[תאריך]])</f>
        <v>44845</v>
      </c>
      <c r="B17" s="6" t="str">
        <f t="shared" si="0"/>
        <v>יום שלישי</v>
      </c>
      <c r="C17" s="7" t="str">
        <f>IF(Table1[[#This Row],[שעת כניסה]]=0,"",Table1[[#This Row],[שעת כניסה]])</f>
        <v/>
      </c>
      <c r="D17" s="7" t="str">
        <f>IF(Table1[[#This Row],[שעת יציאה]]=0,"",Table1[[#This Row],[שעת יציאה]])</f>
        <v/>
      </c>
      <c r="E17" s="8" t="str">
        <f t="shared" si="3"/>
        <v/>
      </c>
      <c r="F17" s="8" t="str">
        <f t="shared" si="4"/>
        <v/>
      </c>
      <c r="G17" s="8" t="str">
        <f t="shared" si="1"/>
        <v/>
      </c>
      <c r="H17" s="8" t="str">
        <f t="shared" si="2"/>
        <v/>
      </c>
      <c r="I17" s="8"/>
      <c r="J17" s="19"/>
      <c r="K17" s="19"/>
      <c r="L17" s="19"/>
      <c r="M17" s="19"/>
      <c r="N17" s="19"/>
      <c r="O17" s="19"/>
      <c r="P17" s="19"/>
      <c r="Q17" s="19"/>
      <c r="R17" s="19"/>
      <c r="S17" s="19"/>
      <c r="T17" s="19"/>
      <c r="U17" s="19"/>
      <c r="V17" s="19">
        <v>13</v>
      </c>
      <c r="W17" s="47" t="s">
        <v>30</v>
      </c>
      <c r="X17" s="19"/>
      <c r="Y17" s="19"/>
      <c r="Z17" s="19"/>
    </row>
    <row r="18" spans="1:26" ht="15" thickBot="1" x14ac:dyDescent="0.35">
      <c r="A18" s="11">
        <f>IF(Table1[[#This Row],[תאריך]]="","",Table1[[#This Row],[תאריך]])</f>
        <v>44846</v>
      </c>
      <c r="B18" s="6" t="str">
        <f t="shared" si="0"/>
        <v>יום רביעי</v>
      </c>
      <c r="C18" s="7" t="str">
        <f>IF(Table1[[#This Row],[שעת כניסה]]=0,"",Table1[[#This Row],[שעת כניסה]])</f>
        <v/>
      </c>
      <c r="D18" s="7" t="str">
        <f>IF(Table1[[#This Row],[שעת יציאה]]=0,"",Table1[[#This Row],[שעת יציאה]])</f>
        <v/>
      </c>
      <c r="E18" s="8" t="str">
        <f t="shared" si="3"/>
        <v/>
      </c>
      <c r="F18" s="8" t="str">
        <f t="shared" si="4"/>
        <v/>
      </c>
      <c r="G18" s="8" t="str">
        <f t="shared" si="1"/>
        <v/>
      </c>
      <c r="H18" s="8" t="str">
        <f t="shared" si="2"/>
        <v/>
      </c>
      <c r="I18" s="8"/>
      <c r="J18" s="19"/>
      <c r="K18" s="19"/>
      <c r="L18" s="19"/>
      <c r="M18" s="19"/>
      <c r="N18" s="19"/>
      <c r="O18" s="19"/>
      <c r="P18" s="19"/>
      <c r="Q18" s="19"/>
      <c r="R18" s="19"/>
      <c r="S18" s="19"/>
      <c r="T18" s="19"/>
      <c r="U18" s="19"/>
      <c r="V18" s="19">
        <v>14</v>
      </c>
      <c r="W18" s="47" t="s">
        <v>31</v>
      </c>
      <c r="X18" s="19"/>
      <c r="Y18" s="19"/>
      <c r="Z18" s="19"/>
    </row>
    <row r="19" spans="1:26" ht="15" thickBot="1" x14ac:dyDescent="0.35">
      <c r="A19" s="11">
        <f>IF(Table1[[#This Row],[תאריך]]="","",Table1[[#This Row],[תאריך]])</f>
        <v>44847</v>
      </c>
      <c r="B19" s="6" t="str">
        <f t="shared" si="0"/>
        <v>יום חמישי</v>
      </c>
      <c r="C19" s="7" t="str">
        <f>IF(Table1[[#This Row],[שעת כניסה]]=0,"",Table1[[#This Row],[שעת כניסה]])</f>
        <v/>
      </c>
      <c r="D19" s="7" t="str">
        <f>IF(Table1[[#This Row],[שעת יציאה]]=0,"",Table1[[#This Row],[שעת יציאה]])</f>
        <v/>
      </c>
      <c r="E19" s="8" t="str">
        <f t="shared" si="3"/>
        <v/>
      </c>
      <c r="F19" s="8" t="str">
        <f t="shared" si="4"/>
        <v/>
      </c>
      <c r="G19" s="8" t="str">
        <f t="shared" si="1"/>
        <v/>
      </c>
      <c r="H19" s="8" t="str">
        <f t="shared" si="2"/>
        <v/>
      </c>
      <c r="I19" s="8"/>
      <c r="J19" s="19"/>
      <c r="K19" s="19"/>
      <c r="L19" s="19"/>
      <c r="M19" s="19"/>
      <c r="N19" s="19"/>
      <c r="O19" s="19"/>
      <c r="P19" s="19"/>
      <c r="Q19" s="19"/>
      <c r="R19" s="19"/>
      <c r="S19" s="19"/>
      <c r="T19" s="19"/>
      <c r="U19" s="19"/>
      <c r="V19" s="19">
        <v>15</v>
      </c>
      <c r="W19" s="47" t="s">
        <v>32</v>
      </c>
      <c r="X19" s="19"/>
      <c r="Y19" s="19"/>
      <c r="Z19" s="19"/>
    </row>
    <row r="20" spans="1:26" ht="27.6" thickBot="1" x14ac:dyDescent="0.35">
      <c r="A20" s="11">
        <f>IF(Table1[[#This Row],[תאריך]]="","",Table1[[#This Row],[תאריך]])</f>
        <v>44848</v>
      </c>
      <c r="B20" s="6" t="str">
        <f t="shared" si="0"/>
        <v>יום שישי</v>
      </c>
      <c r="C20" s="7" t="str">
        <f>IF(Table1[[#This Row],[שעת כניסה]]=0,"",Table1[[#This Row],[שעת כניסה]])</f>
        <v/>
      </c>
      <c r="D20" s="7" t="str">
        <f>IF(Table1[[#This Row],[שעת יציאה]]=0,"",Table1[[#This Row],[שעת יציאה]])</f>
        <v/>
      </c>
      <c r="E20" s="8" t="str">
        <f t="shared" si="3"/>
        <v/>
      </c>
      <c r="F20" s="8" t="str">
        <f t="shared" si="4"/>
        <v/>
      </c>
      <c r="G20" s="8" t="str">
        <f t="shared" si="1"/>
        <v/>
      </c>
      <c r="H20" s="8" t="str">
        <f t="shared" si="2"/>
        <v/>
      </c>
      <c r="I20" s="8"/>
      <c r="J20" s="19"/>
      <c r="K20" s="19"/>
      <c r="L20" s="19"/>
      <c r="M20" s="19"/>
      <c r="N20" s="19"/>
      <c r="O20" s="19"/>
      <c r="P20" s="19"/>
      <c r="Q20" s="19"/>
      <c r="R20" s="19"/>
      <c r="S20" s="19"/>
      <c r="T20" s="19"/>
      <c r="U20" s="19"/>
      <c r="V20" s="19">
        <v>16</v>
      </c>
      <c r="W20" s="47" t="s">
        <v>33</v>
      </c>
      <c r="X20" s="19"/>
      <c r="Y20" s="19"/>
      <c r="Z20" s="19"/>
    </row>
    <row r="21" spans="1:26" ht="15" thickBot="1" x14ac:dyDescent="0.35">
      <c r="A21" s="11">
        <f>IF(Table1[[#This Row],[תאריך]]="","",Table1[[#This Row],[תאריך]])</f>
        <v>44849</v>
      </c>
      <c r="B21" s="6" t="str">
        <f t="shared" si="0"/>
        <v>שבת</v>
      </c>
      <c r="C21" s="7" t="str">
        <f>IF(Table1[[#This Row],[שעת כניסה]]=0,"",Table1[[#This Row],[שעת כניסה]])</f>
        <v/>
      </c>
      <c r="D21" s="7" t="str">
        <f>IF(Table1[[#This Row],[שעת יציאה]]=0,"",Table1[[#This Row],[שעת יציאה]])</f>
        <v/>
      </c>
      <c r="E21" s="8" t="str">
        <f t="shared" si="3"/>
        <v/>
      </c>
      <c r="F21" s="8" t="str">
        <f t="shared" si="4"/>
        <v/>
      </c>
      <c r="G21" s="8" t="str">
        <f t="shared" si="1"/>
        <v/>
      </c>
      <c r="H21" s="8" t="str">
        <f t="shared" si="2"/>
        <v/>
      </c>
      <c r="I21" s="8"/>
      <c r="J21" s="19"/>
      <c r="K21" s="19"/>
      <c r="L21" s="19"/>
      <c r="M21" s="19"/>
      <c r="N21" s="19"/>
      <c r="O21" s="19"/>
      <c r="P21" s="19"/>
      <c r="Q21" s="19"/>
      <c r="R21" s="19"/>
      <c r="S21" s="19"/>
      <c r="T21" s="19"/>
      <c r="U21" s="19"/>
      <c r="V21" s="19">
        <v>17</v>
      </c>
      <c r="W21" s="47" t="s">
        <v>34</v>
      </c>
      <c r="X21" s="19"/>
      <c r="Y21" s="19"/>
      <c r="Z21" s="19"/>
    </row>
    <row r="22" spans="1:26" ht="15" thickBot="1" x14ac:dyDescent="0.35">
      <c r="A22" s="11">
        <f>IF(Table1[[#This Row],[תאריך]]="","",Table1[[#This Row],[תאריך]])</f>
        <v>44850</v>
      </c>
      <c r="B22" s="6" t="str">
        <f t="shared" si="0"/>
        <v>יום ראשון</v>
      </c>
      <c r="C22" s="7" t="str">
        <f>IF(Table1[[#This Row],[שעת כניסה]]=0,"",Table1[[#This Row],[שעת כניסה]])</f>
        <v/>
      </c>
      <c r="D22" s="7" t="str">
        <f>IF(Table1[[#This Row],[שעת יציאה]]=0,"",Table1[[#This Row],[שעת יציאה]])</f>
        <v/>
      </c>
      <c r="E22" s="8" t="str">
        <f t="shared" si="3"/>
        <v/>
      </c>
      <c r="F22" s="8" t="str">
        <f t="shared" si="4"/>
        <v/>
      </c>
      <c r="G22" s="8" t="str">
        <f t="shared" si="1"/>
        <v/>
      </c>
      <c r="H22" s="8" t="str">
        <f t="shared" si="2"/>
        <v/>
      </c>
      <c r="I22" s="8"/>
      <c r="J22" s="19"/>
      <c r="K22" s="19"/>
      <c r="L22" s="19"/>
      <c r="M22" s="19"/>
      <c r="N22" s="19"/>
      <c r="O22" s="19"/>
      <c r="P22" s="19"/>
      <c r="Q22" s="19"/>
      <c r="R22" s="19"/>
      <c r="S22" s="19"/>
      <c r="T22" s="19"/>
      <c r="U22" s="19"/>
      <c r="V22" s="19">
        <v>18</v>
      </c>
      <c r="W22" s="47" t="s">
        <v>35</v>
      </c>
      <c r="X22" s="19"/>
      <c r="Y22" s="19"/>
      <c r="Z22" s="19"/>
    </row>
    <row r="23" spans="1:26" ht="15" thickBot="1" x14ac:dyDescent="0.35">
      <c r="A23" s="11">
        <f>IF(Table1[[#This Row],[תאריך]]="","",Table1[[#This Row],[תאריך]])</f>
        <v>44851</v>
      </c>
      <c r="B23" s="6" t="str">
        <f t="shared" si="0"/>
        <v>יום שני</v>
      </c>
      <c r="C23" s="7" t="str">
        <f>IF(Table1[[#This Row],[שעת כניסה]]=0,"",Table1[[#This Row],[שעת כניסה]])</f>
        <v/>
      </c>
      <c r="D23" s="7" t="str">
        <f>IF(Table1[[#This Row],[שעת יציאה]]=0,"",Table1[[#This Row],[שעת יציאה]])</f>
        <v/>
      </c>
      <c r="E23" s="8" t="str">
        <f t="shared" si="3"/>
        <v/>
      </c>
      <c r="F23" s="8" t="str">
        <f t="shared" si="4"/>
        <v/>
      </c>
      <c r="G23" s="8" t="str">
        <f t="shared" si="1"/>
        <v/>
      </c>
      <c r="H23" s="8" t="str">
        <f t="shared" si="2"/>
        <v/>
      </c>
      <c r="I23" s="8"/>
      <c r="J23" s="19"/>
      <c r="K23" s="19"/>
      <c r="L23" s="19"/>
      <c r="M23" s="19"/>
      <c r="N23" s="19"/>
      <c r="O23" s="19"/>
      <c r="P23" s="19"/>
      <c r="Q23" s="19"/>
      <c r="R23" s="19"/>
      <c r="S23" s="19"/>
      <c r="T23" s="19"/>
      <c r="U23" s="19"/>
      <c r="V23" s="19">
        <v>19</v>
      </c>
      <c r="W23" s="47" t="s">
        <v>36</v>
      </c>
      <c r="X23" s="19"/>
      <c r="Y23" s="19"/>
      <c r="Z23" s="19"/>
    </row>
    <row r="24" spans="1:26" ht="15" thickBot="1" x14ac:dyDescent="0.35">
      <c r="A24" s="11">
        <f>IF(Table1[[#This Row],[תאריך]]="","",Table1[[#This Row],[תאריך]])</f>
        <v>44852</v>
      </c>
      <c r="B24" s="6" t="str">
        <f t="shared" si="0"/>
        <v>יום שלישי</v>
      </c>
      <c r="C24" s="7" t="str">
        <f>IF(Table1[[#This Row],[שעת כניסה]]=0,"",Table1[[#This Row],[שעת כניסה]])</f>
        <v/>
      </c>
      <c r="D24" s="7" t="str">
        <f>IF(Table1[[#This Row],[שעת יציאה]]=0,"",Table1[[#This Row],[שעת יציאה]])</f>
        <v/>
      </c>
      <c r="E24" s="8" t="str">
        <f t="shared" si="3"/>
        <v/>
      </c>
      <c r="F24" s="8" t="str">
        <f t="shared" si="4"/>
        <v/>
      </c>
      <c r="G24" s="8" t="str">
        <f t="shared" si="1"/>
        <v/>
      </c>
      <c r="H24" s="8" t="str">
        <f t="shared" si="2"/>
        <v/>
      </c>
      <c r="I24" s="8"/>
      <c r="J24" s="19"/>
      <c r="K24" s="19"/>
      <c r="L24" s="19"/>
      <c r="M24" s="19"/>
      <c r="N24" s="19"/>
      <c r="O24" s="19"/>
      <c r="P24" s="19"/>
      <c r="Q24" s="19"/>
      <c r="R24" s="19"/>
      <c r="S24" s="19"/>
      <c r="T24" s="19"/>
      <c r="U24" s="19"/>
      <c r="V24" s="19">
        <v>20</v>
      </c>
      <c r="W24" s="47" t="s">
        <v>37</v>
      </c>
      <c r="X24" s="19"/>
      <c r="Y24" s="19"/>
      <c r="Z24" s="19"/>
    </row>
    <row r="25" spans="1:26" ht="15" thickBot="1" x14ac:dyDescent="0.35">
      <c r="A25" s="11">
        <f>IF(Table1[[#This Row],[תאריך]]="","",Table1[[#This Row],[תאריך]])</f>
        <v>44853</v>
      </c>
      <c r="B25" s="6" t="str">
        <f t="shared" si="0"/>
        <v>יום רביעי</v>
      </c>
      <c r="C25" s="7" t="str">
        <f>IF(Table1[[#This Row],[שעת כניסה]]=0,"",Table1[[#This Row],[שעת כניסה]])</f>
        <v/>
      </c>
      <c r="D25" s="7" t="str">
        <f>IF(Table1[[#This Row],[שעת יציאה]]=0,"",Table1[[#This Row],[שעת יציאה]])</f>
        <v/>
      </c>
      <c r="E25" s="8" t="str">
        <f t="shared" si="3"/>
        <v/>
      </c>
      <c r="F25" s="8" t="str">
        <f t="shared" si="4"/>
        <v/>
      </c>
      <c r="G25" s="8" t="str">
        <f t="shared" si="1"/>
        <v/>
      </c>
      <c r="H25" s="8" t="str">
        <f t="shared" si="2"/>
        <v/>
      </c>
      <c r="I25" s="8"/>
      <c r="J25" s="19"/>
      <c r="K25" s="19"/>
      <c r="L25" s="19"/>
      <c r="M25" s="19"/>
      <c r="N25" s="19"/>
      <c r="O25" s="19"/>
      <c r="P25" s="19"/>
      <c r="Q25" s="19"/>
      <c r="R25" s="19"/>
      <c r="S25" s="19"/>
      <c r="T25" s="19"/>
      <c r="U25" s="19"/>
      <c r="V25" s="19">
        <v>21</v>
      </c>
      <c r="W25" s="47" t="s">
        <v>38</v>
      </c>
      <c r="X25" s="19"/>
      <c r="Y25" s="19"/>
      <c r="Z25" s="19"/>
    </row>
    <row r="26" spans="1:26" ht="15" thickBot="1" x14ac:dyDescent="0.35">
      <c r="A26" s="11">
        <f>IF(Table1[[#This Row],[תאריך]]="","",Table1[[#This Row],[תאריך]])</f>
        <v>44854</v>
      </c>
      <c r="B26" s="6" t="str">
        <f t="shared" si="0"/>
        <v>יום חמישי</v>
      </c>
      <c r="C26" s="7" t="str">
        <f>IF(Table1[[#This Row],[שעת כניסה]]=0,"",Table1[[#This Row],[שעת כניסה]])</f>
        <v/>
      </c>
      <c r="D26" s="7" t="str">
        <f>IF(Table1[[#This Row],[שעת יציאה]]=0,"",Table1[[#This Row],[שעת יציאה]])</f>
        <v/>
      </c>
      <c r="E26" s="8" t="str">
        <f t="shared" si="3"/>
        <v/>
      </c>
      <c r="F26" s="8" t="str">
        <f t="shared" si="4"/>
        <v/>
      </c>
      <c r="G26" s="8" t="str">
        <f t="shared" si="1"/>
        <v/>
      </c>
      <c r="H26" s="8" t="str">
        <f t="shared" si="2"/>
        <v/>
      </c>
      <c r="I26" s="8"/>
      <c r="J26" s="19"/>
      <c r="K26" s="19"/>
      <c r="L26" s="19"/>
      <c r="M26" s="19"/>
      <c r="N26" s="19"/>
      <c r="O26" s="19"/>
      <c r="P26" s="19"/>
      <c r="Q26" s="19"/>
      <c r="R26" s="19"/>
      <c r="S26" s="19"/>
      <c r="T26" s="19"/>
      <c r="U26" s="19"/>
      <c r="V26" s="19">
        <v>22</v>
      </c>
      <c r="W26" s="47" t="s">
        <v>39</v>
      </c>
      <c r="X26" s="19"/>
      <c r="Y26" s="19"/>
      <c r="Z26" s="19"/>
    </row>
    <row r="27" spans="1:26" ht="27.6" thickBot="1" x14ac:dyDescent="0.35">
      <c r="A27" s="11">
        <f>IF(Table1[[#This Row],[תאריך]]="","",Table1[[#This Row],[תאריך]])</f>
        <v>44855</v>
      </c>
      <c r="B27" s="6" t="str">
        <f t="shared" si="0"/>
        <v>יום שישי</v>
      </c>
      <c r="C27" s="7" t="str">
        <f>IF(Table1[[#This Row],[שעת כניסה]]=0,"",Table1[[#This Row],[שעת כניסה]])</f>
        <v/>
      </c>
      <c r="D27" s="7" t="str">
        <f>IF(Table1[[#This Row],[שעת יציאה]]=0,"",Table1[[#This Row],[שעת יציאה]])</f>
        <v/>
      </c>
      <c r="E27" s="8" t="str">
        <f t="shared" si="3"/>
        <v/>
      </c>
      <c r="F27" s="8" t="str">
        <f t="shared" si="4"/>
        <v/>
      </c>
      <c r="G27" s="8" t="str">
        <f t="shared" si="1"/>
        <v/>
      </c>
      <c r="H27" s="8" t="str">
        <f t="shared" si="2"/>
        <v/>
      </c>
      <c r="I27" s="8"/>
      <c r="J27" s="19"/>
      <c r="K27" s="19"/>
      <c r="L27" s="19"/>
      <c r="M27" s="19"/>
      <c r="N27" s="19"/>
      <c r="O27" s="19"/>
      <c r="P27" s="19"/>
      <c r="Q27" s="19"/>
      <c r="R27" s="19"/>
      <c r="S27" s="19"/>
      <c r="T27" s="19"/>
      <c r="U27" s="19"/>
      <c r="V27" s="19">
        <v>23</v>
      </c>
      <c r="W27" s="47" t="s">
        <v>40</v>
      </c>
      <c r="X27" s="19"/>
      <c r="Y27" s="19"/>
      <c r="Z27" s="19"/>
    </row>
    <row r="28" spans="1:26" ht="40.799999999999997" thickBot="1" x14ac:dyDescent="0.35">
      <c r="A28" s="11">
        <f>IF(Table1[[#This Row],[תאריך]]="","",Table1[[#This Row],[תאריך]])</f>
        <v>44856</v>
      </c>
      <c r="B28" s="6" t="str">
        <f t="shared" si="0"/>
        <v>שבת</v>
      </c>
      <c r="C28" s="7" t="str">
        <f>IF(Table1[[#This Row],[שעת כניסה]]=0,"",Table1[[#This Row],[שעת כניסה]])</f>
        <v/>
      </c>
      <c r="D28" s="7" t="str">
        <f>IF(Table1[[#This Row],[שעת יציאה]]=0,"",Table1[[#This Row],[שעת יציאה]])</f>
        <v/>
      </c>
      <c r="E28" s="8" t="str">
        <f t="shared" si="3"/>
        <v/>
      </c>
      <c r="F28" s="8" t="str">
        <f t="shared" si="4"/>
        <v/>
      </c>
      <c r="G28" s="8" t="str">
        <f t="shared" si="1"/>
        <v/>
      </c>
      <c r="H28" s="8" t="str">
        <f t="shared" si="2"/>
        <v/>
      </c>
      <c r="I28" s="8"/>
      <c r="J28" s="19"/>
      <c r="K28" s="19"/>
      <c r="L28" s="19"/>
      <c r="M28" s="19"/>
      <c r="N28" s="19"/>
      <c r="O28" s="19"/>
      <c r="P28" s="19"/>
      <c r="Q28" s="19"/>
      <c r="R28" s="19"/>
      <c r="S28" s="19"/>
      <c r="T28" s="19"/>
      <c r="U28" s="19"/>
      <c r="V28" s="19">
        <v>24</v>
      </c>
      <c r="W28" s="47" t="s">
        <v>41</v>
      </c>
      <c r="X28" s="19"/>
      <c r="Y28" s="19"/>
      <c r="Z28" s="19"/>
    </row>
    <row r="29" spans="1:26" ht="15" thickBot="1" x14ac:dyDescent="0.35">
      <c r="A29" s="11">
        <f>IF(Table1[[#This Row],[תאריך]]="","",Table1[[#This Row],[תאריך]])</f>
        <v>44857</v>
      </c>
      <c r="B29" s="6" t="str">
        <f t="shared" si="0"/>
        <v>יום ראשון</v>
      </c>
      <c r="C29" s="7" t="str">
        <f>IF(Table1[[#This Row],[שעת כניסה]]=0,"",Table1[[#This Row],[שעת כניסה]])</f>
        <v/>
      </c>
      <c r="D29" s="7" t="str">
        <f>IF(Table1[[#This Row],[שעת יציאה]]=0,"",Table1[[#This Row],[שעת יציאה]])</f>
        <v/>
      </c>
      <c r="E29" s="8" t="str">
        <f t="shared" si="3"/>
        <v/>
      </c>
      <c r="F29" s="8" t="str">
        <f t="shared" si="4"/>
        <v/>
      </c>
      <c r="G29" s="8" t="str">
        <f t="shared" si="1"/>
        <v/>
      </c>
      <c r="H29" s="8" t="str">
        <f t="shared" si="2"/>
        <v/>
      </c>
      <c r="I29" s="8"/>
      <c r="J29" s="19"/>
      <c r="K29" s="19"/>
      <c r="L29" s="19"/>
      <c r="M29" s="19"/>
      <c r="N29" s="19"/>
      <c r="O29" s="19"/>
      <c r="P29" s="19"/>
      <c r="Q29" s="19"/>
      <c r="R29" s="19"/>
      <c r="S29" s="19"/>
      <c r="T29" s="19"/>
      <c r="U29" s="19"/>
      <c r="V29" s="19">
        <v>25</v>
      </c>
      <c r="W29" s="47" t="s">
        <v>42</v>
      </c>
      <c r="X29" s="19"/>
      <c r="Y29" s="19"/>
      <c r="Z29" s="19"/>
    </row>
    <row r="30" spans="1:26" ht="15" thickBot="1" x14ac:dyDescent="0.35">
      <c r="A30" s="11">
        <f>IF(Table1[[#This Row],[תאריך]]="","",Table1[[#This Row],[תאריך]])</f>
        <v>44858</v>
      </c>
      <c r="B30" s="6" t="str">
        <f t="shared" si="0"/>
        <v>יום שני</v>
      </c>
      <c r="C30" s="7" t="str">
        <f>IF(Table1[[#This Row],[שעת כניסה]]=0,"",Table1[[#This Row],[שעת כניסה]])</f>
        <v/>
      </c>
      <c r="D30" s="7" t="str">
        <f>IF(Table1[[#This Row],[שעת יציאה]]=0,"",Table1[[#This Row],[שעת יציאה]])</f>
        <v/>
      </c>
      <c r="E30" s="8" t="str">
        <f t="shared" si="3"/>
        <v/>
      </c>
      <c r="F30" s="8" t="str">
        <f t="shared" si="4"/>
        <v/>
      </c>
      <c r="G30" s="8" t="str">
        <f t="shared" si="1"/>
        <v/>
      </c>
      <c r="H30" s="8" t="str">
        <f t="shared" si="2"/>
        <v/>
      </c>
      <c r="I30" s="8"/>
      <c r="J30" s="19"/>
      <c r="K30" s="19"/>
      <c r="L30" s="19"/>
      <c r="M30" s="19"/>
      <c r="N30" s="19"/>
      <c r="O30" s="19"/>
      <c r="P30" s="19"/>
      <c r="Q30" s="19"/>
      <c r="R30" s="19"/>
      <c r="S30" s="19"/>
      <c r="T30" s="19"/>
      <c r="U30" s="19"/>
      <c r="V30" s="19">
        <v>26</v>
      </c>
      <c r="W30" s="47" t="s">
        <v>43</v>
      </c>
      <c r="X30" s="19"/>
      <c r="Y30" s="19"/>
      <c r="Z30" s="19"/>
    </row>
    <row r="31" spans="1:26" ht="15" thickBot="1" x14ac:dyDescent="0.35">
      <c r="A31" s="11">
        <f>IF(Table1[[#This Row],[תאריך]]="","",Table1[[#This Row],[תאריך]])</f>
        <v>44859</v>
      </c>
      <c r="B31" s="6" t="str">
        <f t="shared" si="0"/>
        <v>יום שלישי</v>
      </c>
      <c r="C31" s="7" t="str">
        <f>IF(Table1[[#This Row],[שעת כניסה]]=0,"",Table1[[#This Row],[שעת כניסה]])</f>
        <v/>
      </c>
      <c r="D31" s="7" t="str">
        <f>IF(Table1[[#This Row],[שעת יציאה]]=0,"",Table1[[#This Row],[שעת יציאה]])</f>
        <v/>
      </c>
      <c r="E31" s="8" t="str">
        <f t="shared" si="3"/>
        <v/>
      </c>
      <c r="F31" s="8" t="str">
        <f t="shared" si="4"/>
        <v/>
      </c>
      <c r="G31" s="8" t="str">
        <f t="shared" si="1"/>
        <v/>
      </c>
      <c r="H31" s="8" t="str">
        <f t="shared" si="2"/>
        <v/>
      </c>
      <c r="I31" s="8"/>
      <c r="J31" s="19"/>
      <c r="K31" s="19"/>
      <c r="L31" s="19"/>
      <c r="M31" s="19"/>
      <c r="N31" s="19"/>
      <c r="O31" s="19"/>
      <c r="P31" s="19"/>
      <c r="Q31" s="19"/>
      <c r="R31" s="19"/>
      <c r="S31" s="19"/>
      <c r="T31" s="19"/>
      <c r="U31" s="19"/>
      <c r="V31" s="19">
        <v>27</v>
      </c>
      <c r="W31" s="47" t="s">
        <v>44</v>
      </c>
      <c r="X31" s="19"/>
      <c r="Y31" s="19"/>
      <c r="Z31" s="19"/>
    </row>
    <row r="32" spans="1:26" ht="15" thickBot="1" x14ac:dyDescent="0.35">
      <c r="A32" s="11">
        <f>IF(Table1[[#This Row],[תאריך]]="","",Table1[[#This Row],[תאריך]])</f>
        <v>44860</v>
      </c>
      <c r="B32" s="6" t="str">
        <f t="shared" si="0"/>
        <v>יום רביעי</v>
      </c>
      <c r="C32" s="7" t="str">
        <f>IF(Table1[[#This Row],[שעת כניסה]]=0,"",Table1[[#This Row],[שעת כניסה]])</f>
        <v/>
      </c>
      <c r="D32" s="7" t="str">
        <f>IF(Table1[[#This Row],[שעת יציאה]]=0,"",Table1[[#This Row],[שעת יציאה]])</f>
        <v/>
      </c>
      <c r="E32" s="8" t="str">
        <f t="shared" si="3"/>
        <v/>
      </c>
      <c r="F32" s="8" t="str">
        <f t="shared" si="4"/>
        <v/>
      </c>
      <c r="G32" s="8" t="str">
        <f t="shared" si="1"/>
        <v/>
      </c>
      <c r="H32" s="8" t="str">
        <f t="shared" si="2"/>
        <v/>
      </c>
      <c r="I32" s="8"/>
      <c r="J32" s="19"/>
      <c r="K32" s="19"/>
      <c r="L32" s="19"/>
      <c r="M32" s="19"/>
      <c r="N32" s="19"/>
      <c r="O32" s="19"/>
      <c r="P32" s="19"/>
      <c r="Q32" s="19"/>
      <c r="R32" s="19"/>
      <c r="S32" s="19"/>
      <c r="T32" s="19"/>
      <c r="U32" s="19"/>
      <c r="V32" s="19">
        <v>28</v>
      </c>
      <c r="W32" s="47" t="s">
        <v>45</v>
      </c>
      <c r="X32" s="19"/>
      <c r="Y32" s="19"/>
      <c r="Z32" s="19"/>
    </row>
    <row r="33" spans="1:26" ht="15" thickBot="1" x14ac:dyDescent="0.35">
      <c r="A33" s="11">
        <f>IF(Table1[[#This Row],[תאריך]]="","",Table1[[#This Row],[תאריך]])</f>
        <v>44861</v>
      </c>
      <c r="B33" s="6" t="str">
        <f t="shared" si="0"/>
        <v>יום חמישי</v>
      </c>
      <c r="C33" s="7" t="str">
        <f>IF(Table1[[#This Row],[שעת כניסה]]=0,"",Table1[[#This Row],[שעת כניסה]])</f>
        <v/>
      </c>
      <c r="D33" s="7" t="str">
        <f>IF(Table1[[#This Row],[שעת יציאה]]=0,"",Table1[[#This Row],[שעת יציאה]])</f>
        <v/>
      </c>
      <c r="E33" s="8" t="str">
        <f t="shared" si="3"/>
        <v/>
      </c>
      <c r="F33" s="8" t="str">
        <f t="shared" si="4"/>
        <v/>
      </c>
      <c r="G33" s="8" t="str">
        <f t="shared" si="1"/>
        <v/>
      </c>
      <c r="H33" s="8" t="str">
        <f t="shared" si="2"/>
        <v/>
      </c>
      <c r="I33" s="8"/>
      <c r="J33" s="19"/>
      <c r="K33" s="19"/>
      <c r="L33" s="19"/>
      <c r="M33" s="19"/>
      <c r="N33" s="19"/>
      <c r="O33" s="19"/>
      <c r="P33" s="19"/>
      <c r="Q33" s="19"/>
      <c r="R33" s="19"/>
      <c r="S33" s="19"/>
      <c r="T33" s="19"/>
      <c r="U33" s="19"/>
      <c r="V33" s="19">
        <v>29</v>
      </c>
      <c r="W33" s="47" t="s">
        <v>46</v>
      </c>
      <c r="X33" s="19"/>
      <c r="Y33" s="19"/>
      <c r="Z33" s="19"/>
    </row>
    <row r="34" spans="1:26" ht="15" thickBot="1" x14ac:dyDescent="0.35">
      <c r="A34" s="11">
        <f>IF(Table1[[#This Row],[תאריך]]="","",Table1[[#This Row],[תאריך]])</f>
        <v>44862</v>
      </c>
      <c r="B34" s="6" t="str">
        <f t="shared" si="0"/>
        <v>יום שישי</v>
      </c>
      <c r="C34" s="7" t="str">
        <f>IF(Table1[[#This Row],[שעת כניסה]]=0,"",Table1[[#This Row],[שעת כניסה]])</f>
        <v/>
      </c>
      <c r="D34" s="7" t="str">
        <f>IF(Table1[[#This Row],[שעת יציאה]]=0,"",Table1[[#This Row],[שעת יציאה]])</f>
        <v/>
      </c>
      <c r="E34" s="8" t="str">
        <f t="shared" si="3"/>
        <v/>
      </c>
      <c r="F34" s="8" t="str">
        <f t="shared" si="4"/>
        <v/>
      </c>
      <c r="G34" s="8" t="str">
        <f t="shared" si="1"/>
        <v/>
      </c>
      <c r="H34" s="8" t="str">
        <f t="shared" si="2"/>
        <v/>
      </c>
      <c r="I34" s="8"/>
      <c r="J34" s="19"/>
      <c r="K34" s="19"/>
      <c r="L34" s="19"/>
      <c r="M34" s="19"/>
      <c r="N34" s="19"/>
      <c r="O34" s="19"/>
      <c r="P34" s="19"/>
      <c r="Q34" s="19"/>
      <c r="R34" s="19"/>
      <c r="S34" s="19"/>
      <c r="T34" s="19"/>
      <c r="U34" s="19"/>
      <c r="V34" s="19">
        <v>30</v>
      </c>
      <c r="W34" s="47" t="s">
        <v>47</v>
      </c>
      <c r="X34" s="19"/>
      <c r="Y34" s="19"/>
      <c r="Z34" s="19"/>
    </row>
    <row r="35" spans="1:26" ht="15" thickBot="1" x14ac:dyDescent="0.35">
      <c r="A35" s="11">
        <f>IF(Table1[[#This Row],[תאריך]]="","",Table1[[#This Row],[תאריך]])</f>
        <v>44863</v>
      </c>
      <c r="B35" s="6" t="str">
        <f t="shared" si="0"/>
        <v>שבת</v>
      </c>
      <c r="C35" s="7" t="str">
        <f>IF(Table1[[#This Row],[שעת כניסה]]=0,"",Table1[[#This Row],[שעת כניסה]])</f>
        <v/>
      </c>
      <c r="D35" s="7" t="str">
        <f>IF(Table1[[#This Row],[שעת יציאה]]=0,"",Table1[[#This Row],[שעת יציאה]])</f>
        <v/>
      </c>
      <c r="E35" s="8" t="str">
        <f t="shared" si="3"/>
        <v/>
      </c>
      <c r="F35" s="8" t="str">
        <f t="shared" si="4"/>
        <v/>
      </c>
      <c r="G35" s="8" t="str">
        <f t="shared" si="1"/>
        <v/>
      </c>
      <c r="H35" s="8" t="str">
        <f t="shared" si="2"/>
        <v/>
      </c>
      <c r="I35" s="8"/>
      <c r="J35" s="19"/>
      <c r="K35" s="19"/>
      <c r="L35" s="19"/>
      <c r="M35" s="19"/>
      <c r="N35" s="19"/>
      <c r="O35" s="19"/>
      <c r="P35" s="19"/>
      <c r="Q35" s="19"/>
      <c r="R35" s="19"/>
      <c r="S35" s="19"/>
      <c r="T35" s="19"/>
      <c r="U35" s="19"/>
      <c r="V35" s="19">
        <v>31</v>
      </c>
      <c r="W35" s="47" t="s">
        <v>48</v>
      </c>
      <c r="X35" s="19"/>
      <c r="Y35" s="19"/>
      <c r="Z35" s="19"/>
    </row>
    <row r="36" spans="1:26" ht="15" thickBot="1" x14ac:dyDescent="0.35">
      <c r="A36" s="11">
        <f>IF(Table1[[#This Row],[תאריך]]="","",Table1[[#This Row],[תאריך]])</f>
        <v>44864</v>
      </c>
      <c r="B36" s="6" t="str">
        <f>TEXT(A36,"[$-D]DDDD")</f>
        <v>יום ראשון</v>
      </c>
      <c r="C36" s="7" t="str">
        <f>IF(Table1[[#This Row],[שעת כניסה]]=0,"",Table1[[#This Row],[שעת כניסה]])</f>
        <v/>
      </c>
      <c r="D36" s="7" t="str">
        <f>IF(Table1[[#This Row],[שעת יציאה]]=0,"",Table1[[#This Row],[שעת יציאה]])</f>
        <v/>
      </c>
      <c r="E36" s="8" t="str">
        <f>IF(AND(D36&lt;&gt;"",C36&lt;&gt;""),(D36-C36+(D36&lt;C36))*24,"")</f>
        <v/>
      </c>
      <c r="F36" s="8" t="str">
        <f>IF(AND(D36&lt;&gt;"",C36&lt;&gt;""),IF(E36&gt;$L$6,$L$6,E36),"")</f>
        <v/>
      </c>
      <c r="G36" s="8" t="str">
        <f>IF(AND(D36&lt;&gt;"",C36&lt;&gt;""),IF(E36&gt;$L$6,IF(E36-F36&gt;$M$6,$M$6,E36-F36),""),"")</f>
        <v/>
      </c>
      <c r="H36" s="8" t="str">
        <f>IF(AND(D36&lt;&gt;"",C36&lt;&gt;""),IF(E36&gt;$L$6+$M$6,E36-$M$6-$L$6,""),"")</f>
        <v/>
      </c>
      <c r="I36" s="8"/>
      <c r="J36" s="19"/>
      <c r="K36" s="19"/>
      <c r="L36" s="19"/>
      <c r="M36" s="19"/>
      <c r="N36" s="19"/>
      <c r="O36" s="19"/>
      <c r="P36" s="19"/>
      <c r="Q36" s="19"/>
      <c r="R36" s="19"/>
      <c r="S36" s="19"/>
      <c r="T36" s="19"/>
      <c r="U36" s="19"/>
      <c r="V36" s="19"/>
      <c r="W36" s="47"/>
      <c r="X36" s="19"/>
      <c r="Y36" s="19"/>
      <c r="Z36" s="19"/>
    </row>
    <row r="37" spans="1:26" ht="15" thickBot="1" x14ac:dyDescent="0.35">
      <c r="A37" s="11">
        <f>IF(Table1[[#This Row],[תאריך]]="","",Table1[[#This Row],[תאריך]])</f>
        <v>44865</v>
      </c>
      <c r="B37" s="6" t="str">
        <f>TEXT(A37,"[$-D]DDDD")</f>
        <v>יום שני</v>
      </c>
      <c r="C37" s="7" t="str">
        <f>IF(Table1[[#This Row],[שעת כניסה]]=0,"",Table1[[#This Row],[שעת כניסה]])</f>
        <v/>
      </c>
      <c r="D37" s="7" t="str">
        <f>IF(Table1[[#This Row],[שעת יציאה]]=0,"",Table1[[#This Row],[שעת יציאה]])</f>
        <v/>
      </c>
      <c r="E37" s="8" t="str">
        <f>IF(AND(D37&lt;&gt;"",C37&lt;&gt;""),(D37-C37+(D37&lt;C37))*24,"")</f>
        <v/>
      </c>
      <c r="F37" s="8" t="str">
        <f>IF(AND(D37&lt;&gt;"",C37&lt;&gt;""),IF(E37&gt;$L$6,$L$6,E37),"")</f>
        <v/>
      </c>
      <c r="G37" s="8" t="str">
        <f>IF(AND(D37&lt;&gt;"",C37&lt;&gt;""),IF(E37&gt;$L$6,IF(E37-F37&gt;$M$6,$M$6,E37-F37),""),"")</f>
        <v/>
      </c>
      <c r="H37" s="8" t="str">
        <f>IF(AND(D37&lt;&gt;"",C37&lt;&gt;""),IF(E37&gt;$L$6+$M$6,E37-$M$6-$L$6,""),"")</f>
        <v/>
      </c>
      <c r="I37" s="8"/>
      <c r="J37" s="19"/>
      <c r="K37" s="19"/>
      <c r="L37" s="19"/>
      <c r="M37" s="19"/>
      <c r="N37" s="19"/>
      <c r="O37" s="19"/>
      <c r="P37" s="19"/>
      <c r="Q37" s="19"/>
      <c r="R37" s="19"/>
      <c r="S37" s="19"/>
      <c r="T37" s="19"/>
      <c r="U37" s="19"/>
      <c r="V37" s="19"/>
      <c r="W37" s="47"/>
      <c r="X37" s="19"/>
      <c r="Y37" s="19"/>
      <c r="Z37" s="19"/>
    </row>
    <row r="38" spans="1:26" ht="15" thickBot="1" x14ac:dyDescent="0.35">
      <c r="A38" s="12"/>
      <c r="B38" s="6"/>
      <c r="C38" s="7"/>
      <c r="D38" s="7"/>
      <c r="E38" s="8" t="str">
        <f t="shared" si="3"/>
        <v/>
      </c>
      <c r="F38" s="8" t="str">
        <f t="shared" si="4"/>
        <v/>
      </c>
      <c r="G38" s="8" t="str">
        <f t="shared" si="1"/>
        <v/>
      </c>
      <c r="H38" s="8" t="str">
        <f t="shared" si="2"/>
        <v/>
      </c>
      <c r="I38" s="8"/>
      <c r="J38" s="19"/>
      <c r="K38" s="19"/>
      <c r="L38" s="19"/>
      <c r="M38" s="19"/>
      <c r="N38" s="19"/>
      <c r="O38" s="19"/>
      <c r="P38" s="19"/>
      <c r="Q38" s="19"/>
      <c r="R38" s="19"/>
      <c r="S38" s="19"/>
      <c r="T38" s="19"/>
      <c r="U38" s="19"/>
      <c r="V38" s="19">
        <v>32</v>
      </c>
      <c r="W38" s="47" t="s">
        <v>49</v>
      </c>
      <c r="X38" s="19"/>
      <c r="Y38" s="19"/>
      <c r="Z38" s="19"/>
    </row>
    <row r="39" spans="1:26" ht="15" thickBot="1" x14ac:dyDescent="0.35">
      <c r="A39" s="17"/>
      <c r="B39" s="17"/>
      <c r="C39" s="17"/>
      <c r="D39" s="17"/>
      <c r="E39" s="8"/>
      <c r="F39" s="8">
        <f>SUM(Table13[שעות עבודה תעריף 1])</f>
        <v>0</v>
      </c>
      <c r="G39" s="8">
        <f>SUM(Table13[שעות עבודה תעריף 2])</f>
        <v>0</v>
      </c>
      <c r="H39" s="8">
        <f>SUM(Table13[שעות עבודה תעריף 3])</f>
        <v>0</v>
      </c>
      <c r="I39" s="10"/>
      <c r="J39" s="19"/>
      <c r="K39" s="19"/>
      <c r="L39" s="19"/>
      <c r="M39" s="19"/>
      <c r="N39" s="19"/>
      <c r="O39" s="19"/>
      <c r="P39" s="19"/>
      <c r="Q39" s="19"/>
      <c r="R39" s="19"/>
      <c r="S39" s="19"/>
      <c r="T39" s="19"/>
      <c r="U39" s="19"/>
      <c r="V39" s="19">
        <v>33</v>
      </c>
      <c r="W39" s="47" t="s">
        <v>50</v>
      </c>
      <c r="X39" s="19"/>
      <c r="Y39" s="19"/>
      <c r="Z39" s="19"/>
    </row>
    <row r="40" spans="1:26" ht="15.6" thickTop="1" thickBot="1" x14ac:dyDescent="0.35">
      <c r="A40" s="9"/>
      <c r="B40" s="10"/>
      <c r="C40" s="10"/>
      <c r="D40" s="10"/>
      <c r="E40" s="10"/>
      <c r="F40" s="10"/>
      <c r="G40" s="10"/>
      <c r="H40" s="23" t="s">
        <v>16</v>
      </c>
      <c r="I40" s="19"/>
      <c r="J40" s="19"/>
      <c r="K40" s="19"/>
      <c r="L40" s="19"/>
      <c r="M40" s="19"/>
      <c r="N40" s="19"/>
      <c r="O40" s="19"/>
      <c r="P40" s="19"/>
      <c r="Q40" s="19"/>
      <c r="R40" s="19"/>
      <c r="S40" s="19"/>
      <c r="T40" s="19"/>
      <c r="U40" s="19"/>
      <c r="V40" s="19">
        <v>34</v>
      </c>
      <c r="W40" s="47" t="s">
        <v>51</v>
      </c>
      <c r="X40" s="19"/>
      <c r="Y40" s="19"/>
      <c r="Z40" s="19"/>
    </row>
    <row r="41" spans="1:26" ht="16.2" thickTop="1" thickBot="1" x14ac:dyDescent="0.35">
      <c r="A41" s="9"/>
      <c r="B41" s="10"/>
      <c r="C41" s="10"/>
      <c r="D41" s="10"/>
      <c r="E41" s="10"/>
      <c r="F41" s="10"/>
      <c r="G41" s="10"/>
      <c r="H41" s="22">
        <f>F39*L7+G39*M7+N7*H39</f>
        <v>0</v>
      </c>
      <c r="I41" s="19"/>
      <c r="J41" s="19"/>
      <c r="K41" s="19"/>
      <c r="L41" s="19"/>
      <c r="M41" s="19"/>
      <c r="N41" s="19"/>
      <c r="O41" s="19"/>
      <c r="P41" s="19"/>
      <c r="Q41" s="19"/>
      <c r="R41" s="19"/>
      <c r="S41" s="19"/>
      <c r="T41" s="19"/>
      <c r="U41" s="19"/>
      <c r="V41" s="19">
        <v>35</v>
      </c>
      <c r="W41" s="47" t="s">
        <v>52</v>
      </c>
      <c r="X41" s="19"/>
      <c r="Y41" s="19"/>
      <c r="Z41" s="19"/>
    </row>
    <row r="42" spans="1:26" ht="15.6" thickTop="1" thickBot="1" x14ac:dyDescent="0.35">
      <c r="A42" s="19"/>
      <c r="B42" s="19"/>
      <c r="C42" s="19"/>
      <c r="D42" s="19"/>
      <c r="E42" s="19"/>
      <c r="F42" s="19"/>
      <c r="G42" s="19"/>
      <c r="H42" s="19"/>
      <c r="I42" s="19"/>
      <c r="J42" s="19"/>
      <c r="K42" s="19"/>
      <c r="L42" s="19"/>
      <c r="M42" s="19"/>
      <c r="N42" s="19"/>
      <c r="O42" s="19"/>
      <c r="P42" s="19"/>
      <c r="Q42" s="19"/>
      <c r="R42" s="19"/>
      <c r="S42" s="19"/>
      <c r="T42" s="19"/>
      <c r="U42" s="19"/>
      <c r="V42" s="19">
        <v>36</v>
      </c>
      <c r="W42" s="47" t="s">
        <v>53</v>
      </c>
      <c r="X42" s="19"/>
      <c r="Y42" s="19"/>
      <c r="Z42" s="19"/>
    </row>
    <row r="43" spans="1:26" ht="15" thickBot="1" x14ac:dyDescent="0.35">
      <c r="A43" s="19"/>
      <c r="B43" s="19"/>
      <c r="C43" s="19"/>
      <c r="D43" s="19"/>
      <c r="E43" s="19"/>
      <c r="F43" s="19"/>
      <c r="G43" s="19"/>
      <c r="H43" s="19"/>
      <c r="I43" s="19"/>
      <c r="J43" s="19"/>
      <c r="K43" s="19"/>
      <c r="L43" s="19"/>
      <c r="M43" s="19"/>
      <c r="N43" s="19"/>
      <c r="O43" s="19"/>
      <c r="P43" s="19"/>
      <c r="Q43" s="19"/>
      <c r="R43" s="19"/>
      <c r="S43" s="19"/>
      <c r="T43" s="19"/>
      <c r="U43" s="19"/>
      <c r="V43" s="19">
        <v>37</v>
      </c>
      <c r="W43" s="47" t="s">
        <v>54</v>
      </c>
      <c r="X43" s="1"/>
      <c r="Y43" s="1"/>
      <c r="Z43" s="1"/>
    </row>
    <row r="44" spans="1:26" x14ac:dyDescent="0.3">
      <c r="A44" s="19"/>
      <c r="B44" s="19"/>
      <c r="C44" s="19"/>
      <c r="D44" s="19"/>
      <c r="E44" s="19"/>
      <c r="F44" s="19"/>
      <c r="G44" s="19"/>
      <c r="H44" s="19"/>
      <c r="I44" s="19"/>
      <c r="J44" s="19"/>
      <c r="K44" s="19"/>
      <c r="L44" s="19"/>
      <c r="M44" s="19"/>
      <c r="N44" s="19"/>
      <c r="O44" s="19"/>
      <c r="P44" s="19"/>
      <c r="Q44" s="19"/>
      <c r="R44" s="19"/>
      <c r="S44" s="19"/>
      <c r="T44" s="19"/>
      <c r="U44" s="19"/>
      <c r="V44" s="19">
        <v>38</v>
      </c>
      <c r="W44" s="47" t="s">
        <v>55</v>
      </c>
    </row>
    <row r="45" spans="1:26" x14ac:dyDescent="0.3">
      <c r="A45" s="19"/>
      <c r="B45" s="19"/>
      <c r="C45" s="19"/>
      <c r="D45" s="19"/>
      <c r="E45" s="19"/>
      <c r="F45" s="19"/>
      <c r="G45" s="19"/>
      <c r="H45" s="19"/>
      <c r="I45" s="19"/>
      <c r="J45" s="19"/>
      <c r="K45" s="19"/>
      <c r="L45" s="19"/>
      <c r="M45" s="19"/>
      <c r="N45" s="19"/>
      <c r="O45" s="19"/>
      <c r="P45" s="19"/>
      <c r="Q45" s="19"/>
      <c r="R45" s="19"/>
      <c r="S45" s="19"/>
      <c r="T45" s="19"/>
      <c r="U45" s="19"/>
      <c r="V45" s="19">
        <v>39</v>
      </c>
      <c r="W45" s="47" t="s">
        <v>56</v>
      </c>
    </row>
    <row r="46" spans="1:26" x14ac:dyDescent="0.3">
      <c r="A46" s="19"/>
      <c r="B46" s="19"/>
      <c r="C46" s="19"/>
      <c r="D46" s="19"/>
      <c r="E46" s="19"/>
      <c r="F46" s="19"/>
      <c r="G46" s="19"/>
      <c r="H46" s="19"/>
      <c r="I46" s="19"/>
      <c r="J46" s="19"/>
      <c r="K46" s="19"/>
      <c r="L46" s="19"/>
      <c r="M46" s="19"/>
      <c r="N46" s="19"/>
      <c r="O46" s="19"/>
      <c r="P46" s="19"/>
      <c r="Q46" s="19"/>
      <c r="R46" s="19"/>
      <c r="S46" s="19"/>
      <c r="T46" s="19"/>
      <c r="U46" s="19"/>
      <c r="V46" s="19">
        <v>40</v>
      </c>
      <c r="W46" s="47" t="s">
        <v>57</v>
      </c>
    </row>
    <row r="47" spans="1:26" x14ac:dyDescent="0.3">
      <c r="A47" s="19"/>
      <c r="B47" s="19"/>
      <c r="C47" s="19"/>
      <c r="D47" s="19"/>
      <c r="E47" s="19"/>
      <c r="F47" s="19"/>
      <c r="G47" s="19"/>
      <c r="H47" s="19"/>
      <c r="I47" s="19"/>
      <c r="J47" s="19"/>
      <c r="K47" s="19"/>
      <c r="L47" s="19"/>
      <c r="M47" s="19"/>
      <c r="N47" s="19"/>
      <c r="O47" s="19"/>
      <c r="P47" s="19"/>
      <c r="Q47" s="19"/>
      <c r="R47" s="19"/>
      <c r="S47" s="19"/>
      <c r="T47" s="19"/>
      <c r="U47" s="19"/>
      <c r="V47" s="19">
        <v>41</v>
      </c>
      <c r="W47" s="47" t="s">
        <v>58</v>
      </c>
    </row>
    <row r="48" spans="1:26" x14ac:dyDescent="0.3">
      <c r="A48" s="19"/>
      <c r="B48" s="19"/>
      <c r="C48" s="19"/>
      <c r="D48" s="19"/>
      <c r="E48" s="19"/>
      <c r="F48" s="19"/>
      <c r="G48" s="19"/>
      <c r="H48" s="19"/>
      <c r="I48" s="19"/>
      <c r="J48" s="19"/>
      <c r="K48" s="19"/>
      <c r="L48" s="19"/>
      <c r="M48" s="19"/>
      <c r="N48" s="19"/>
      <c r="O48" s="19"/>
      <c r="P48" s="19"/>
      <c r="Q48" s="19"/>
      <c r="R48" s="19"/>
      <c r="S48" s="19"/>
      <c r="T48" s="19"/>
      <c r="U48" s="19"/>
      <c r="V48" s="19">
        <v>42</v>
      </c>
      <c r="W48" s="47" t="s">
        <v>59</v>
      </c>
    </row>
    <row r="49" spans="1:23" x14ac:dyDescent="0.3">
      <c r="A49" s="19"/>
      <c r="B49" s="19"/>
      <c r="C49" s="19"/>
      <c r="D49" s="19"/>
      <c r="E49" s="19"/>
      <c r="F49" s="19"/>
      <c r="G49" s="19"/>
      <c r="H49" s="19"/>
      <c r="I49" s="19"/>
      <c r="J49" s="19"/>
      <c r="K49" s="19"/>
      <c r="L49" s="19"/>
      <c r="M49" s="19"/>
      <c r="N49" s="19"/>
      <c r="O49" s="19"/>
      <c r="P49" s="19"/>
      <c r="Q49" s="19"/>
      <c r="R49" s="19"/>
      <c r="S49" s="19"/>
      <c r="T49" s="19"/>
      <c r="U49" s="19"/>
      <c r="V49" s="19">
        <v>43</v>
      </c>
      <c r="W49" s="47" t="s">
        <v>60</v>
      </c>
    </row>
    <row r="50" spans="1:23" x14ac:dyDescent="0.3">
      <c r="A50" s="19"/>
      <c r="B50" s="19"/>
      <c r="C50" s="19"/>
      <c r="D50" s="19"/>
      <c r="E50" s="19"/>
      <c r="F50" s="19"/>
      <c r="G50" s="19"/>
      <c r="H50" s="19"/>
      <c r="I50" s="19"/>
      <c r="J50" s="19"/>
      <c r="K50" s="19"/>
      <c r="L50" s="19"/>
      <c r="M50" s="19"/>
      <c r="N50" s="19"/>
      <c r="O50" s="19"/>
      <c r="P50" s="19"/>
      <c r="Q50" s="19"/>
      <c r="R50" s="19"/>
      <c r="S50" s="19"/>
      <c r="T50" s="19"/>
      <c r="U50" s="19"/>
      <c r="V50" s="19">
        <v>44</v>
      </c>
      <c r="W50" s="47" t="s">
        <v>61</v>
      </c>
    </row>
    <row r="51" spans="1:23" x14ac:dyDescent="0.3">
      <c r="A51" s="19"/>
      <c r="B51" s="19"/>
      <c r="C51" s="19"/>
      <c r="D51" s="19"/>
      <c r="E51" s="19"/>
      <c r="F51" s="19"/>
      <c r="G51" s="19"/>
      <c r="H51" s="19"/>
      <c r="I51" s="19"/>
      <c r="J51" s="19"/>
      <c r="K51" s="19"/>
      <c r="L51" s="19"/>
      <c r="M51" s="19"/>
      <c r="N51" s="19"/>
      <c r="O51" s="19"/>
      <c r="P51" s="19"/>
      <c r="Q51" s="19"/>
      <c r="R51" s="19"/>
      <c r="S51" s="19"/>
      <c r="T51" s="19"/>
      <c r="U51" s="19"/>
      <c r="V51" s="19">
        <v>45</v>
      </c>
      <c r="W51" s="47" t="s">
        <v>62</v>
      </c>
    </row>
    <row r="52" spans="1:23" x14ac:dyDescent="0.3">
      <c r="I52" s="19"/>
      <c r="J52" s="19"/>
      <c r="K52" s="19"/>
      <c r="L52" s="19"/>
      <c r="M52" s="19"/>
      <c r="N52" s="19"/>
      <c r="O52" s="19"/>
      <c r="P52" s="19"/>
      <c r="Q52" s="19"/>
      <c r="R52" s="19"/>
      <c r="S52" s="19"/>
      <c r="T52" s="19"/>
      <c r="U52" s="19"/>
      <c r="V52" s="19"/>
      <c r="W52" s="47"/>
    </row>
    <row r="53" spans="1:23" x14ac:dyDescent="0.3">
      <c r="K53" s="19"/>
      <c r="L53" s="19"/>
      <c r="M53" s="19"/>
      <c r="N53" s="19"/>
      <c r="O53" s="19"/>
      <c r="P53" s="19"/>
      <c r="Q53" s="19"/>
      <c r="R53" s="19"/>
      <c r="S53" s="19"/>
      <c r="T53" s="19"/>
      <c r="U53" s="19"/>
      <c r="V53" s="19"/>
      <c r="W53" s="47"/>
    </row>
    <row r="54" spans="1:23" x14ac:dyDescent="0.3">
      <c r="V54" s="19"/>
      <c r="W54" s="47"/>
    </row>
    <row r="55" spans="1:23" x14ac:dyDescent="0.3">
      <c r="V55" s="19"/>
      <c r="W55" s="47"/>
    </row>
    <row r="56" spans="1:23" x14ac:dyDescent="0.3">
      <c r="V56" s="19"/>
      <c r="W56" s="19"/>
    </row>
    <row r="57" spans="1:23" x14ac:dyDescent="0.3">
      <c r="V57" s="19"/>
      <c r="W57" s="19"/>
    </row>
    <row r="58" spans="1:23" x14ac:dyDescent="0.3">
      <c r="V58" s="19"/>
      <c r="W58" s="19"/>
    </row>
    <row r="59" spans="1:23" x14ac:dyDescent="0.3">
      <c r="V59" s="19"/>
      <c r="W59" s="19"/>
    </row>
    <row r="60" spans="1:23" x14ac:dyDescent="0.3">
      <c r="V60" s="19"/>
      <c r="W60" s="19"/>
    </row>
    <row r="61" spans="1:23" x14ac:dyDescent="0.3">
      <c r="V61" s="19"/>
      <c r="W61" s="19"/>
    </row>
    <row r="62" spans="1:23" x14ac:dyDescent="0.3">
      <c r="V62" s="19"/>
      <c r="W62" s="19"/>
    </row>
    <row r="63" spans="1:23" x14ac:dyDescent="0.3">
      <c r="V63" s="19"/>
      <c r="W63" s="19"/>
    </row>
    <row r="64" spans="1:23" x14ac:dyDescent="0.3">
      <c r="V64" s="19"/>
    </row>
    <row r="65" spans="22:22" x14ac:dyDescent="0.3">
      <c r="V65" s="19"/>
    </row>
    <row r="66" spans="22:22" x14ac:dyDescent="0.3">
      <c r="V66" s="19"/>
    </row>
    <row r="67" spans="22:22" x14ac:dyDescent="0.3">
      <c r="V67" s="19"/>
    </row>
    <row r="68" spans="22:22" x14ac:dyDescent="0.3">
      <c r="V68" s="19"/>
    </row>
    <row r="69" spans="22:22" x14ac:dyDescent="0.3">
      <c r="V69" s="19"/>
    </row>
    <row r="70" spans="22:22" x14ac:dyDescent="0.3">
      <c r="V70" s="19"/>
    </row>
    <row r="71" spans="22:22" x14ac:dyDescent="0.3">
      <c r="V71" s="19"/>
    </row>
    <row r="72" spans="22:22" x14ac:dyDescent="0.3">
      <c r="V72" s="19"/>
    </row>
    <row r="73" spans="22:22" x14ac:dyDescent="0.3">
      <c r="V73" s="19"/>
    </row>
    <row r="74" spans="22:22" x14ac:dyDescent="0.3">
      <c r="V74" s="19"/>
    </row>
    <row r="75" spans="22:22" x14ac:dyDescent="0.3">
      <c r="V75" s="19"/>
    </row>
    <row r="76" spans="22:22" x14ac:dyDescent="0.3">
      <c r="V76" s="19"/>
    </row>
    <row r="77" spans="22:22" x14ac:dyDescent="0.3">
      <c r="V77" s="19"/>
    </row>
    <row r="78" spans="22:22" x14ac:dyDescent="0.3">
      <c r="V78" s="19"/>
    </row>
    <row r="79" spans="22:22" x14ac:dyDescent="0.3">
      <c r="V79" s="19"/>
    </row>
    <row r="80" spans="22:22" x14ac:dyDescent="0.3">
      <c r="V80" s="19"/>
    </row>
    <row r="81" spans="22:23" x14ac:dyDescent="0.3">
      <c r="V81" s="19"/>
    </row>
    <row r="82" spans="22:23" x14ac:dyDescent="0.3">
      <c r="V82" s="19"/>
    </row>
    <row r="83" spans="22:23" x14ac:dyDescent="0.3">
      <c r="V83" s="19"/>
    </row>
    <row r="84" spans="22:23" x14ac:dyDescent="0.3">
      <c r="V84" s="19"/>
      <c r="W84" s="46"/>
    </row>
    <row r="85" spans="22:23" x14ac:dyDescent="0.3">
      <c r="V85" s="19"/>
    </row>
    <row r="86" spans="22:23" x14ac:dyDescent="0.3">
      <c r="V86" s="19"/>
    </row>
    <row r="87" spans="22:23" x14ac:dyDescent="0.3">
      <c r="V87" s="19"/>
    </row>
    <row r="88" spans="22:23" x14ac:dyDescent="0.3">
      <c r="V88" s="19"/>
    </row>
    <row r="89" spans="22:23" x14ac:dyDescent="0.3">
      <c r="V89" s="19"/>
    </row>
    <row r="90" spans="22:23" x14ac:dyDescent="0.3">
      <c r="V90" s="19"/>
    </row>
    <row r="91" spans="22:23" x14ac:dyDescent="0.3">
      <c r="V91" s="19"/>
    </row>
    <row r="92" spans="22:23" x14ac:dyDescent="0.3">
      <c r="V92" s="19"/>
    </row>
    <row r="93" spans="22:23" x14ac:dyDescent="0.3">
      <c r="V93" s="19"/>
    </row>
    <row r="94" spans="22:23" x14ac:dyDescent="0.3">
      <c r="V94" s="19"/>
    </row>
    <row r="95" spans="22:23" x14ac:dyDescent="0.3">
      <c r="V95" s="19"/>
    </row>
    <row r="96" spans="22:23" x14ac:dyDescent="0.3">
      <c r="V96" s="19"/>
    </row>
    <row r="97" spans="22:23" x14ac:dyDescent="0.3">
      <c r="V97" s="19"/>
      <c r="W97" s="19"/>
    </row>
    <row r="98" spans="22:23" x14ac:dyDescent="0.3">
      <c r="V98" s="19"/>
      <c r="W98" s="19"/>
    </row>
    <row r="99" spans="22:23" x14ac:dyDescent="0.3">
      <c r="V99" s="19"/>
      <c r="W99" s="19"/>
    </row>
    <row r="100" spans="22:23" x14ac:dyDescent="0.3">
      <c r="V100" s="19"/>
      <c r="W100" s="19"/>
    </row>
    <row r="101" spans="22:23" x14ac:dyDescent="0.3">
      <c r="V101" s="19"/>
      <c r="W101" s="19"/>
    </row>
    <row r="102" spans="22:23" x14ac:dyDescent="0.3">
      <c r="V102" s="19"/>
      <c r="W102" s="19"/>
    </row>
    <row r="103" spans="22:23" x14ac:dyDescent="0.3">
      <c r="V103" s="19"/>
      <c r="W103" s="19"/>
    </row>
    <row r="104" spans="22:23" x14ac:dyDescent="0.3">
      <c r="V104" s="19"/>
      <c r="W104" s="19"/>
    </row>
    <row r="105" spans="22:23" x14ac:dyDescent="0.3">
      <c r="V105" s="19"/>
      <c r="W105" s="19"/>
    </row>
    <row r="106" spans="22:23" x14ac:dyDescent="0.3">
      <c r="V106" s="19"/>
      <c r="W106" s="19"/>
    </row>
    <row r="107" spans="22:23" x14ac:dyDescent="0.3">
      <c r="V107" s="19"/>
      <c r="W107" s="19"/>
    </row>
    <row r="108" spans="22:23" x14ac:dyDescent="0.3">
      <c r="V108" s="19"/>
      <c r="W108" s="19"/>
    </row>
    <row r="109" spans="22:23" x14ac:dyDescent="0.3">
      <c r="V109" s="19"/>
      <c r="W109" s="45"/>
    </row>
    <row r="110" spans="22:23" x14ac:dyDescent="0.3">
      <c r="V110" s="19"/>
    </row>
    <row r="111" spans="22:23" x14ac:dyDescent="0.3">
      <c r="V111" s="19"/>
    </row>
    <row r="112" spans="22:23" x14ac:dyDescent="0.3">
      <c r="V112" s="19"/>
    </row>
    <row r="113" spans="22:22" x14ac:dyDescent="0.3">
      <c r="V113" s="19"/>
    </row>
    <row r="114" spans="22:22" x14ac:dyDescent="0.3">
      <c r="V114" s="19"/>
    </row>
    <row r="115" spans="22:22" x14ac:dyDescent="0.3">
      <c r="V115" s="19"/>
    </row>
    <row r="116" spans="22:22" x14ac:dyDescent="0.3">
      <c r="V116" s="19"/>
    </row>
    <row r="117" spans="22:22" x14ac:dyDescent="0.3">
      <c r="V117" s="19"/>
    </row>
    <row r="118" spans="22:22" x14ac:dyDescent="0.3">
      <c r="V118" s="19"/>
    </row>
    <row r="119" spans="22:22" x14ac:dyDescent="0.3">
      <c r="V119" s="19"/>
    </row>
    <row r="120" spans="22:22" x14ac:dyDescent="0.3">
      <c r="V120" s="19"/>
    </row>
    <row r="121" spans="22:22" x14ac:dyDescent="0.3">
      <c r="V121" s="19"/>
    </row>
    <row r="122" spans="22:22" x14ac:dyDescent="0.3">
      <c r="V122" s="19"/>
    </row>
    <row r="123" spans="22:22" x14ac:dyDescent="0.3">
      <c r="V123" s="19"/>
    </row>
    <row r="124" spans="22:22" x14ac:dyDescent="0.3">
      <c r="V124" s="19"/>
    </row>
    <row r="125" spans="22:22" x14ac:dyDescent="0.3">
      <c r="V125" s="19"/>
    </row>
    <row r="126" spans="22:22" x14ac:dyDescent="0.3">
      <c r="V126" s="19"/>
    </row>
    <row r="127" spans="22:22" x14ac:dyDescent="0.3">
      <c r="V127" s="19"/>
    </row>
    <row r="128" spans="22:22" x14ac:dyDescent="0.3">
      <c r="V128" s="19"/>
    </row>
    <row r="129" spans="22:23" x14ac:dyDescent="0.3">
      <c r="V129" s="19"/>
    </row>
    <row r="130" spans="22:23" x14ac:dyDescent="0.3">
      <c r="V130" s="19"/>
    </row>
    <row r="131" spans="22:23" x14ac:dyDescent="0.3">
      <c r="V131" s="19"/>
    </row>
    <row r="132" spans="22:23" x14ac:dyDescent="0.3">
      <c r="V132" s="19"/>
    </row>
    <row r="133" spans="22:23" x14ac:dyDescent="0.3">
      <c r="V133" s="19"/>
      <c r="W133" s="46"/>
    </row>
    <row r="134" spans="22:23" x14ac:dyDescent="0.3">
      <c r="V134" s="19"/>
    </row>
    <row r="135" spans="22:23" x14ac:dyDescent="0.3">
      <c r="V135" s="19"/>
    </row>
    <row r="136" spans="22:23" x14ac:dyDescent="0.3">
      <c r="V136" s="19"/>
    </row>
    <row r="137" spans="22:23" x14ac:dyDescent="0.3">
      <c r="V137" s="19"/>
    </row>
    <row r="138" spans="22:23" x14ac:dyDescent="0.3">
      <c r="V138" s="19"/>
    </row>
    <row r="139" spans="22:23" x14ac:dyDescent="0.3">
      <c r="V139" s="19"/>
    </row>
    <row r="140" spans="22:23" x14ac:dyDescent="0.3">
      <c r="V140" s="19"/>
    </row>
    <row r="141" spans="22:23" x14ac:dyDescent="0.3">
      <c r="V141" s="19"/>
    </row>
    <row r="142" spans="22:23" x14ac:dyDescent="0.3">
      <c r="V142" s="19"/>
    </row>
    <row r="143" spans="22:23" x14ac:dyDescent="0.3">
      <c r="V143" s="19"/>
    </row>
    <row r="144" spans="22:23" x14ac:dyDescent="0.3">
      <c r="V144" s="19"/>
    </row>
    <row r="145" spans="22:22" x14ac:dyDescent="0.3">
      <c r="V145" s="19"/>
    </row>
    <row r="146" spans="22:22" x14ac:dyDescent="0.3">
      <c r="V146" s="19"/>
    </row>
    <row r="147" spans="22:22" x14ac:dyDescent="0.3">
      <c r="V147" s="19"/>
    </row>
    <row r="148" spans="22:22" x14ac:dyDescent="0.3">
      <c r="V148" s="19"/>
    </row>
    <row r="149" spans="22:22" x14ac:dyDescent="0.3">
      <c r="V149" s="19"/>
    </row>
    <row r="150" spans="22:22" x14ac:dyDescent="0.3">
      <c r="V150" s="19"/>
    </row>
  </sheetData>
  <sheetProtection algorithmName="SHA-512" hashValue="bDDffHZ3xyGavc302hgwYBob3y+DkaZtaa/EP7pALrDTukPHv6MrKyYgWBN9FiTrh/eJsPN9USYGxO/VDOH4Ng==" saltValue="lllrQ8Ua4m4CRlwFITQ4/g==" spinCount="100000" sheet="1" objects="1" scenarios="1" selectLockedCells="1"/>
  <mergeCells count="2">
    <mergeCell ref="F2:G2"/>
    <mergeCell ref="K4:N4"/>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טבלת שעות</vt:lpstr>
      <vt:lpstr>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Shahar, EldadX</dc:creator>
  <cp:lastModifiedBy>Shahar, Eldad</cp:lastModifiedBy>
  <dcterms:created xsi:type="dcterms:W3CDTF">2015-06-05T18:17:20Z</dcterms:created>
  <dcterms:modified xsi:type="dcterms:W3CDTF">2022-09-28T08:59:52Z</dcterms:modified>
</cp:coreProperties>
</file>