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My Drive\Misc\"/>
    </mc:Choice>
  </mc:AlternateContent>
  <xr:revisionPtr revIDLastSave="0" documentId="13_ncr:1_{5F3297A4-62C9-44FD-A47B-511401430400}" xr6:coauthVersionLast="47" xr6:coauthVersionMax="47" xr10:uidLastSave="{00000000-0000-0000-0000-000000000000}"/>
  <bookViews>
    <workbookView xWindow="-108" yWindow="-108" windowWidth="23256" windowHeight="12576" xr2:uid="{00000000-000D-0000-FFFF-FFFF00000000}"/>
  </bookViews>
  <sheets>
    <sheet name="טבלת שעות" sheetId="1" r:id="rId1"/>
    <sheet name="Back" sheetId="2" state="hidden" r:id="rId2"/>
  </sheets>
  <definedNames>
    <definedName name="_xlnm._FilterDatabase" localSheetId="1" hidden="1">Back!$V$4:$W$141</definedName>
  </definedNames>
  <calcPr calcId="191029" iterate="1" iterateCount="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 l="1"/>
  <c r="B7" i="2" s="1"/>
  <c r="A8" i="2"/>
  <c r="B8" i="2" s="1"/>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B36" i="2" s="1"/>
  <c r="A37" i="2"/>
  <c r="B37" i="2" s="1"/>
  <c r="C37" i="1" s="1"/>
  <c r="N14" i="2"/>
  <c r="D36" i="2"/>
  <c r="D37" i="2"/>
  <c r="C36" i="2"/>
  <c r="C37" i="2"/>
  <c r="V2" i="2"/>
  <c r="W2" i="2" s="1"/>
  <c r="F3" i="2"/>
  <c r="E3" i="1" s="1"/>
  <c r="D15" i="2"/>
  <c r="D16" i="2"/>
  <c r="D17" i="2"/>
  <c r="D18" i="2"/>
  <c r="D19" i="2"/>
  <c r="D20" i="2"/>
  <c r="D21" i="2"/>
  <c r="D22" i="2"/>
  <c r="D23" i="2"/>
  <c r="D24" i="2"/>
  <c r="D25" i="2"/>
  <c r="D26" i="2"/>
  <c r="D27" i="2"/>
  <c r="D28" i="2"/>
  <c r="D29" i="2"/>
  <c r="D30" i="2"/>
  <c r="D31" i="2"/>
  <c r="D32" i="2"/>
  <c r="D33" i="2"/>
  <c r="D34" i="2"/>
  <c r="D35" i="2"/>
  <c r="C15" i="2"/>
  <c r="C16" i="2"/>
  <c r="C17" i="2"/>
  <c r="C18" i="2"/>
  <c r="C19" i="2"/>
  <c r="C20" i="2"/>
  <c r="C21" i="2"/>
  <c r="C22" i="2"/>
  <c r="C23" i="2"/>
  <c r="C24" i="2"/>
  <c r="C25" i="2"/>
  <c r="C26" i="2"/>
  <c r="C27" i="2"/>
  <c r="C28" i="2"/>
  <c r="C29" i="2"/>
  <c r="C30" i="2"/>
  <c r="C31" i="2"/>
  <c r="C32" i="2"/>
  <c r="C33" i="2"/>
  <c r="C34" i="2"/>
  <c r="C35" i="2"/>
  <c r="C7" i="2"/>
  <c r="C8" i="2"/>
  <c r="C9" i="2"/>
  <c r="C10" i="2"/>
  <c r="C11" i="2"/>
  <c r="C12" i="2"/>
  <c r="C13" i="2"/>
  <c r="C14" i="2"/>
  <c r="D7" i="2"/>
  <c r="D8" i="2"/>
  <c r="D9" i="2"/>
  <c r="D10" i="2"/>
  <c r="D11" i="2"/>
  <c r="D12" i="2"/>
  <c r="D13" i="2"/>
  <c r="D14" i="2"/>
  <c r="M7" i="2"/>
  <c r="N7" i="2"/>
  <c r="L7" i="2"/>
  <c r="M6" i="2"/>
  <c r="N6" i="2"/>
  <c r="L6" i="2"/>
  <c r="E36" i="2" l="1"/>
  <c r="H36" i="2" s="1"/>
  <c r="I36" i="1" s="1"/>
  <c r="E37" i="2"/>
  <c r="F37" i="1" s="1"/>
  <c r="E7" i="2"/>
  <c r="F7" i="2" s="1"/>
  <c r="H37" i="2"/>
  <c r="I37" i="1" s="1"/>
  <c r="F37" i="2"/>
  <c r="G37" i="1" s="1"/>
  <c r="C7" i="1"/>
  <c r="E11" i="2"/>
  <c r="E20" i="2"/>
  <c r="F20" i="2" s="1"/>
  <c r="G3" i="2"/>
  <c r="E4" i="1" s="1"/>
  <c r="E27" i="2"/>
  <c r="E17" i="2"/>
  <c r="E18" i="2"/>
  <c r="E19" i="2"/>
  <c r="F19" i="1" s="1"/>
  <c r="E34" i="2"/>
  <c r="F34" i="1" s="1"/>
  <c r="E9" i="2"/>
  <c r="E25" i="2"/>
  <c r="F25" i="2" s="1"/>
  <c r="G25" i="1" s="1"/>
  <c r="E12" i="2"/>
  <c r="E23" i="2"/>
  <c r="E24" i="2"/>
  <c r="F24" i="1" s="1"/>
  <c r="E35" i="2"/>
  <c r="F35" i="1" s="1"/>
  <c r="B9" i="2"/>
  <c r="C8" i="1" s="1"/>
  <c r="E15" i="2"/>
  <c r="E31" i="2"/>
  <c r="F31" i="1" s="1"/>
  <c r="E38" i="2"/>
  <c r="F38" i="2" s="1"/>
  <c r="E21" i="2"/>
  <c r="F21" i="1" s="1"/>
  <c r="E28" i="2"/>
  <c r="F28" i="1" s="1"/>
  <c r="E32" i="2"/>
  <c r="F32" i="1" s="1"/>
  <c r="H28" i="2"/>
  <c r="I28" i="1" s="1"/>
  <c r="E29" i="2"/>
  <c r="E22" i="2"/>
  <c r="F22" i="2"/>
  <c r="E33" i="2"/>
  <c r="F33" i="2" s="1"/>
  <c r="E26" i="2"/>
  <c r="F26" i="1" s="1"/>
  <c r="E30" i="2"/>
  <c r="E16" i="2"/>
  <c r="F16" i="1" s="1"/>
  <c r="E14" i="2"/>
  <c r="E10" i="2"/>
  <c r="E8" i="2"/>
  <c r="F8" i="1" s="1"/>
  <c r="E13" i="2"/>
  <c r="F13" i="1" s="1"/>
  <c r="F36" i="2" l="1"/>
  <c r="G36" i="1" s="1"/>
  <c r="G33" i="1"/>
  <c r="G33" i="2"/>
  <c r="H33" i="1" s="1"/>
  <c r="F28" i="2"/>
  <c r="G28" i="1" s="1"/>
  <c r="G22" i="2"/>
  <c r="G36" i="2"/>
  <c r="H36" i="1" s="1"/>
  <c r="G37" i="2"/>
  <c r="H37" i="1" s="1"/>
  <c r="F15" i="2"/>
  <c r="G15" i="1" s="1"/>
  <c r="F15" i="1"/>
  <c r="G28" i="2"/>
  <c r="H28" i="1" s="1"/>
  <c r="F18" i="2"/>
  <c r="G18" i="2" s="1"/>
  <c r="G38" i="2"/>
  <c r="F35" i="2"/>
  <c r="G35" i="1" s="1"/>
  <c r="F14" i="1"/>
  <c r="H19" i="2"/>
  <c r="F26" i="2"/>
  <c r="G26" i="1" s="1"/>
  <c r="H21" i="2"/>
  <c r="I21" i="1" s="1"/>
  <c r="F18" i="1"/>
  <c r="H31" i="2"/>
  <c r="I31" i="1" s="1"/>
  <c r="F34" i="2"/>
  <c r="G34" i="1" s="1"/>
  <c r="F23" i="1"/>
  <c r="H32" i="2"/>
  <c r="I32" i="1" s="1"/>
  <c r="F17" i="1"/>
  <c r="F30" i="1"/>
  <c r="F25" i="1"/>
  <c r="F27" i="1"/>
  <c r="G24" i="2"/>
  <c r="F20" i="1"/>
  <c r="F33" i="1"/>
  <c r="F7" i="1"/>
  <c r="F22" i="1"/>
  <c r="F29" i="1"/>
  <c r="F23" i="2"/>
  <c r="G22" i="1" s="1"/>
  <c r="H24" i="2"/>
  <c r="I24" i="1" s="1"/>
  <c r="H18" i="2"/>
  <c r="H30" i="2"/>
  <c r="I30" i="1" s="1"/>
  <c r="F31" i="2"/>
  <c r="G31" i="1" s="1"/>
  <c r="G25" i="2"/>
  <c r="H25" i="1" s="1"/>
  <c r="G34" i="2"/>
  <c r="H34" i="1" s="1"/>
  <c r="H15" i="2"/>
  <c r="H22" i="2"/>
  <c r="I22" i="1" s="1"/>
  <c r="F32" i="2"/>
  <c r="G32" i="1" s="1"/>
  <c r="F36" i="1"/>
  <c r="F27" i="2"/>
  <c r="G27" i="1" s="1"/>
  <c r="H22" i="1"/>
  <c r="H20" i="2"/>
  <c r="F21" i="2"/>
  <c r="G21" i="1" s="1"/>
  <c r="H35" i="2"/>
  <c r="I35" i="1" s="1"/>
  <c r="H38" i="2"/>
  <c r="H33" i="2"/>
  <c r="I33" i="1" s="1"/>
  <c r="F24" i="2"/>
  <c r="G24" i="1" s="1"/>
  <c r="G20" i="2"/>
  <c r="H25" i="2"/>
  <c r="I25" i="1" s="1"/>
  <c r="H27" i="2"/>
  <c r="I27" i="1" s="1"/>
  <c r="F30" i="2"/>
  <c r="G30" i="1" s="1"/>
  <c r="G29" i="2"/>
  <c r="H29" i="1" s="1"/>
  <c r="H23" i="2"/>
  <c r="F19" i="2"/>
  <c r="G19" i="1" s="1"/>
  <c r="H34" i="2"/>
  <c r="I34" i="1" s="1"/>
  <c r="G31" i="2"/>
  <c r="H31" i="1" s="1"/>
  <c r="H29" i="2"/>
  <c r="I29" i="1" s="1"/>
  <c r="F29" i="2"/>
  <c r="G29" i="1" s="1"/>
  <c r="H26" i="2"/>
  <c r="I26" i="1" s="1"/>
  <c r="F10" i="2"/>
  <c r="F10" i="1"/>
  <c r="H11" i="2"/>
  <c r="F11" i="1"/>
  <c r="H12" i="2"/>
  <c r="F12" i="1"/>
  <c r="F9" i="2"/>
  <c r="G9" i="2" s="1"/>
  <c r="F9" i="1"/>
  <c r="F11" i="2"/>
  <c r="G11" i="2" s="1"/>
  <c r="F17" i="2"/>
  <c r="G17" i="2" s="1"/>
  <c r="F14" i="2"/>
  <c r="G14" i="2" s="1"/>
  <c r="H17" i="2"/>
  <c r="H7" i="2"/>
  <c r="H14" i="2"/>
  <c r="H9" i="2"/>
  <c r="F12" i="2"/>
  <c r="B10" i="2"/>
  <c r="F16" i="2"/>
  <c r="G16" i="2" s="1"/>
  <c r="H16" i="2"/>
  <c r="I16" i="1" s="1"/>
  <c r="G10" i="2"/>
  <c r="G7" i="2"/>
  <c r="H8" i="2"/>
  <c r="H10" i="2"/>
  <c r="F13" i="2"/>
  <c r="F8" i="2"/>
  <c r="H13" i="2"/>
  <c r="G26" i="2" l="1"/>
  <c r="H26" i="1" s="1"/>
  <c r="G35" i="2"/>
  <c r="H35" i="1" s="1"/>
  <c r="G32" i="2"/>
  <c r="H32" i="1" s="1"/>
  <c r="G27" i="2"/>
  <c r="H27" i="1" s="1"/>
  <c r="G30" i="2"/>
  <c r="H30" i="1" s="1"/>
  <c r="G21" i="2"/>
  <c r="H21" i="1" s="1"/>
  <c r="H18" i="1"/>
  <c r="G19" i="2"/>
  <c r="H19" i="1" s="1"/>
  <c r="I19" i="1"/>
  <c r="G23" i="2"/>
  <c r="H23" i="1" s="1"/>
  <c r="G15" i="2"/>
  <c r="H15" i="1" s="1"/>
  <c r="F38" i="1"/>
  <c r="I20" i="1"/>
  <c r="G17" i="1"/>
  <c r="I14" i="1"/>
  <c r="I18" i="1"/>
  <c r="I11" i="1"/>
  <c r="G16" i="1"/>
  <c r="G11" i="1"/>
  <c r="G23" i="1"/>
  <c r="I15" i="1"/>
  <c r="C9" i="1"/>
  <c r="H16" i="1"/>
  <c r="G7" i="1"/>
  <c r="I23" i="1"/>
  <c r="H24" i="1"/>
  <c r="G18" i="1"/>
  <c r="G10" i="1"/>
  <c r="G20" i="1"/>
  <c r="H20" i="1"/>
  <c r="I12" i="1"/>
  <c r="I8" i="1"/>
  <c r="G13" i="1"/>
  <c r="H10" i="1"/>
  <c r="I10" i="1"/>
  <c r="I7" i="1"/>
  <c r="G12" i="1"/>
  <c r="G12" i="2"/>
  <c r="H11" i="1" s="1"/>
  <c r="I17" i="1"/>
  <c r="I9" i="1"/>
  <c r="H17" i="1"/>
  <c r="G8" i="1"/>
  <c r="I13" i="1"/>
  <c r="F39" i="2"/>
  <c r="G38" i="1" s="1"/>
  <c r="B11" i="2"/>
  <c r="C10" i="1" s="1"/>
  <c r="H39" i="2"/>
  <c r="I38" i="1" s="1"/>
  <c r="G8" i="2"/>
  <c r="H9" i="1" s="1"/>
  <c r="G9" i="1"/>
  <c r="G13" i="2"/>
  <c r="H14" i="1" s="1"/>
  <c r="G14" i="1"/>
  <c r="H7" i="1"/>
  <c r="H13" i="1" l="1"/>
  <c r="H12" i="1"/>
  <c r="H8" i="1"/>
  <c r="B12" i="2"/>
  <c r="C11" i="1" s="1"/>
  <c r="G39" i="2"/>
  <c r="H41" i="2" s="1"/>
  <c r="J40" i="1" s="1"/>
  <c r="H38" i="1" l="1"/>
  <c r="B13" i="2"/>
  <c r="C12" i="1" s="1"/>
  <c r="B14" i="2" l="1"/>
  <c r="C13" i="1" s="1"/>
  <c r="B15" i="2" l="1"/>
  <c r="C14" i="1" s="1"/>
  <c r="B16" i="2" l="1"/>
  <c r="C15" i="1" s="1"/>
  <c r="B17" i="2" l="1"/>
  <c r="C16" i="1" s="1"/>
  <c r="B18" i="2" l="1"/>
  <c r="C17" i="1" s="1"/>
  <c r="B19" i="2" l="1"/>
  <c r="C18" i="1" s="1"/>
  <c r="B20" i="2" l="1"/>
  <c r="C19" i="1" s="1"/>
  <c r="B21" i="2" l="1"/>
  <c r="C20" i="1" s="1"/>
  <c r="B22" i="2" l="1"/>
  <c r="C21" i="1" s="1"/>
  <c r="B23" i="2" l="1"/>
  <c r="C22" i="1" s="1"/>
  <c r="B24" i="2" l="1"/>
  <c r="C23" i="1" s="1"/>
  <c r="B25" i="2" l="1"/>
  <c r="C24" i="1" s="1"/>
  <c r="B26" i="2" l="1"/>
  <c r="C25" i="1" s="1"/>
  <c r="B27" i="2" l="1"/>
  <c r="C26" i="1" s="1"/>
  <c r="B28" i="2" l="1"/>
  <c r="C27" i="1" s="1"/>
  <c r="B29" i="2" l="1"/>
  <c r="C28" i="1" s="1"/>
  <c r="B30" i="2" l="1"/>
  <c r="C29" i="1" s="1"/>
  <c r="B31" i="2" l="1"/>
  <c r="C30" i="1" s="1"/>
  <c r="B32" i="2" l="1"/>
  <c r="C31" i="1" s="1"/>
  <c r="B33" i="2" l="1"/>
  <c r="C32" i="1" s="1"/>
  <c r="B35" i="2" l="1"/>
  <c r="C36" i="1" s="1"/>
  <c r="B34" i="2"/>
  <c r="C35" i="1" s="1"/>
  <c r="C33" i="1" l="1"/>
  <c r="C34" i="1"/>
</calcChain>
</file>

<file path=xl/sharedStrings.xml><?xml version="1.0" encoding="utf-8"?>
<sst xmlns="http://schemas.openxmlformats.org/spreadsheetml/2006/main" count="79" uniqueCount="64">
  <si>
    <t>היום</t>
  </si>
  <si>
    <t>שנו את השעות והתעריפים הרלוונטים אליכם</t>
  </si>
  <si>
    <t>תאריך</t>
  </si>
  <si>
    <t>יום</t>
  </si>
  <si>
    <t>שעת כניסה</t>
  </si>
  <si>
    <t>שעת יציאה</t>
  </si>
  <si>
    <t>מספר שעות עבודה</t>
  </si>
  <si>
    <t>שעות עבודה תעריף 1</t>
  </si>
  <si>
    <t>שעות עבודה תעריף 2</t>
  </si>
  <si>
    <t>שעות עבודה תעריף 3</t>
  </si>
  <si>
    <t>הערות</t>
  </si>
  <si>
    <t>תעריף 1</t>
  </si>
  <si>
    <t>תעריף 2</t>
  </si>
  <si>
    <t>תעריף 3</t>
  </si>
  <si>
    <t>שעות לפי תעריף</t>
  </si>
  <si>
    <t>מחיר לשעה</t>
  </si>
  <si>
    <t>חישוב ברוטו</t>
  </si>
  <si>
    <t>טבלת תעריפים</t>
  </si>
  <si>
    <t>מכשולים הם הדברים שאנחנו רואים כשאנחנו מסיטים את העיניים מהמטרות שלנו    (זיג זיגלר)</t>
  </si>
  <si>
    <t>דבקו במטרה. שום דבר בעולם לא יכול להחליף עקשנות. לא כישרון – אין דבר נפוץ יותר מאנשים מוכשרים ולא מצליחים. גם לא גאונות; העולם מלא במשכילים כושלים. התעקשות ונחישות הן בעלות כוח בלתי מוגבל    (מייסד מקדונלדס ריי קרוק)</t>
  </si>
  <si>
    <t>מה שאתה מקבל מלהשיג את המטרות שלך הוא לא חשוב כמו מה שאתה הופך להיות מלהשיג את המטרות שלך.    (הנרי דייוויד תורו)</t>
  </si>
  <si>
    <t>אם אתם חושבים שאתם קטנים מדי בשביל לשנות משהו, נסו להירדם כשיש יתוש בחדר    (אניטה רודיק)</t>
  </si>
  <si>
    <t>תכוונו לירח. גם אם תפספסו, תנחתו בין הכוכבים    (לס בראון)</t>
  </si>
  <si>
    <t>אם אתה גומר עם חיים משעממים ואומללים בגלל שהקשבת לאמא שלך, לאבא שלך, למורה שלך, לרב שלך או לבחור בטלוויזיה שאמרו לך איך לחיות, אז זה מגיע לך.    (פרנק זאפה)</t>
  </si>
  <si>
    <t>החיים הם כמו רכיבה על אופניים, כדי לשמור על איזון, חייבים להמשיך לנוע    (אלברט איינשטיין)</t>
  </si>
  <si>
    <t>אף פעם אל תוותרו על חלום בגלל שייקח זמן להגשים אותו. הזמן בכל מקרה יעבור    (ארל נייטינגייל)</t>
  </si>
  <si>
    <t>הסיכון הגדול ביותר הוא לא לקחת סיכונים בעולם שמשתנה כל הזמן, האסטרטגיה היחידה שבטוח תיכשל בכל פעם היא אסטרטגיה של אי לקיחת סיכונים    (מארק צוקרברג)</t>
  </si>
  <si>
    <t>העבודה עומדת למלא חלק גדול מחייכם, והדרך הטובה ביותר להיות מסופקים היא האמונה שאתם עושים עבודה נהדרת. והדרך היחידה לעשות עבודה נהדרת היא לאהוב את מה שאתם עושים    (סטיב ג’ובס)</t>
  </si>
  <si>
    <t>אני לא מתמקדת במה שניצב נגדי. אני מתמקדת במטרות שלי, ואני מנסה להתעלם מהשאר    (ונוס וויליאמס)</t>
  </si>
  <si>
    <t>אתה מה שאתה ונמצא איפה שאתה בגלל מה שעובר לך בראש. אתה יכול לשנות את מה שאתה ואיפה שאתה נמצא, על ידי שינוי של מה שקורה לך בראש.    (זיג זיגלר)</t>
  </si>
  <si>
    <t>יש יומיים בשנה שבהם אי אפשר לעשות כלום. אחד מהם נקרא אתמול והשני נקרא מחר. היום הוא היום הנכון לאהוב, להאמין, לעשות ובעיקר לחיות    (דלאי לאמה)</t>
  </si>
  <si>
    <t>שום פסימיסט לא גילה מעולם את סודות הכוכבים, או שט לארץ לא נודעת, או פרץ את הדרך למרחבי רקיע חדשים בעבור הרוח האנושית.    (הלן קלר)</t>
  </si>
  <si>
    <t>החולשה הגדולה ביותר שלנו נמצאת בוויתור. הדרך הבטוחה ביותר להצלחה היא תמיד לנסות רק עוד פעם אחת.    (תומאס אדיסון)</t>
  </si>
  <si>
    <t>כשהייתי בן חמש, אימא תמיד אמרה לי שלהיות מאושר זה המפתח לחיים. כשהגעתי לבית הספר, הם שאלו אותי מה אני רוצה להיות כשאגדל. כתבתי ‘מאושר’. הם אמרו לי שלא הבנתי את המטלה. אמרתי להם שהם לא הבינו את החיים.    (ג’ון לנון)</t>
  </si>
  <si>
    <t>אנשים אומרים שמוטיבציה לא מחזיקה הרבה זמן. טוב, גם מקלחת לא – לכן אנו ממליצים אותה על בסיס יומי.    (זיג זיגלר)</t>
  </si>
  <si>
    <t>ברגע שאדם הציב לעצמו מטרות וכתב אותן, הוא הגדיל את אחוזי ההצלחה שלו פי 10    (בריאן טרייסי)</t>
  </si>
  <si>
    <t>כל אדם מת – לא כל אדם באמת חי    (ויליאם וולאס)</t>
  </si>
  <si>
    <t>החיים הם כמו רכבת הרים, יש עליות ויש ירידות. אבל זאת החלטה שלכם אם לצעוק או להנות מהנסיעה.    (לא ידוע)</t>
  </si>
  <si>
    <t>הצלחה היא לאהוב את עצמכם, לאהוב את מה שאתם עושים, ולאהוב את הדרך שבה אתם עושים את זה    (מאיה אנג’לו)</t>
  </si>
  <si>
    <t>אין קיצורי דרך למקומות שאליהם שווה להגיע    (ברוולי סילס)</t>
  </si>
  <si>
    <t>תתבוננו על החיים שלכם מההלוויה שלכם: הסתכלו לאחור על חוויות החיים, מה הצלחתם להשיג? מה הייתם רוצים להשיג ולא הצלחתם? מה היו הרגעים הכי שמחים שלכם? מה היו הכי עצובים? מה הייתם עושים שוב ועל מה לא הייתם חוזרים?.    (ויקטור פרנקל)</t>
  </si>
  <si>
    <t>אתם לא יכולים לחבר את הנקודות כשאתם מסתכלים קדימה; אתם יכולים לחבר אותן רק כשתסכלו אחורה. אז אתם צריכים לסמוך על כך שהנקודות איכשהו יתחברו לכם בעתיד. אתם חייבים לסמוך על משהו – תחושת הבטן שלכם, גורל, החיים, קארמה, וואטאבר. הגישה הזו מעולם לא אכזבה אותי, והיא זו שעשתה את כל השינוי החיים שלי    (סטיב ג’ובס)</t>
  </si>
  <si>
    <t>הרבה מהכישלונות בחיים הם של אנשים שלא הבינו עד כמה הם קרובים להצלחה כשהם הרימו ידיים    (תומאס אדיסון)</t>
  </si>
  <si>
    <t>הצלחה זה לעבור מכישלון לכישלון מבלי לאבד התלהבות.    (וינסטון צ’רצ’יל)</t>
  </si>
  <si>
    <t>בסוף זה לא ישנה כמה נשימות נשמת אלא כמה רגעים עצרו לך את הנשימה.    (שינג שיונג)</t>
  </si>
  <si>
    <t>שינוי לא יבוא אם אנחנו נחכה לאדם אחר או זמן אחר. אנחנו האדם שחיכינו לו. אנחנו השינוי שאנחנו מחפשים.    (ברק אובמה)</t>
  </si>
  <si>
    <t>אנשים מסוימים רוצים שזה יקרה, אנשים מסוימים מתפללים שזה יקרה, אחרים גורמים לזה לקרות.    (מייקל ג’ורדן)</t>
  </si>
  <si>
    <t>כל פעם שאתה אומר ‘אני יכול’ או ‘אני לא יכול’, אתה צודק בכל מקרה.    (ג’ורדן בלפורט)</t>
  </si>
  <si>
    <t>אם אתה לא עומד עבור משהו, אתה תיפול לכל דבר.    (מלקולם אקס)</t>
  </si>
  <si>
    <t>פעולה אולי לא תמיד תביא אושר בחיים, אך ללא פעולה בחיים לא תהיה מאושר.    (בנגמין ד’יזראלי)</t>
  </si>
  <si>
    <t>כשאדם באמת חושק במשהו, כל היקום מתארגן כדי לעזור לו להשיג את החלום שלו.    (פאולו קואלו)</t>
  </si>
  <si>
    <t>ספינה בנמל היא בטוחה, אבל לא לשם כך ספינות נבנו.    (גרייס הופר)</t>
  </si>
  <si>
    <t>אל תתן לבעיות שלך לדחוף אותך למטה, תן לחלומות שלך להוביל אותך למעלה.    (לא ידוע)</t>
  </si>
  <si>
    <t>הזדמנות לא דופקת בדלת. היא מציגה את עצמה כשאתה מרסק את הדלת.    (קייל צ’נדלר)</t>
  </si>
  <si>
    <t>אם תמיד תנסו להיות נורמלים אתם בחיים לא תדעו כמה מדהימים יכולתם להיות.    (מאיה אנג’לו)</t>
  </si>
  <si>
    <t>אין סודות בהצלחה. זאת התוצאה של הכנה, עבודה קשה ולמידה מטעויות.    (קולין פאוול)</t>
  </si>
  <si>
    <t>אתה לא יכול לטפס על סולם ההצלחה עם הידיים בכיסים.    (ארנולד שוורצנגר)</t>
  </si>
  <si>
    <t>אינך יכול לטפס בסולם ההצלחה לבוש בחליפת הכישלון.    (זיג זיגלר)</t>
  </si>
  <si>
    <t>בלתי אפשרי הוא מונח הנמצא רק במילון של כסילים.    (נפוליאון בונפרטה)</t>
  </si>
  <si>
    <t>רוב הבעיות בחיים נובעות משתי סיבות: אנחנו פועלים בלי לחשוב או שאנחנו חושבים בלי לפעול.    (לא ידוע)</t>
  </si>
  <si>
    <t>כוח לא מגיע ממה שאתה יכול לעשות. הוא מגיע מלעשות את הדברים שפעם חשבת שאתה לא יכול לעשות.    (ריק רוג’רס)</t>
  </si>
  <si>
    <t>כישלון הוא בסך הכל הזדמנות להתחיל שוב, הפעם בצורה חכמה יותר.    (הנרי פורד)</t>
  </si>
  <si>
    <t>אל תחשבו את הימים, תגרמו לימים להיחשב.    (מוחמד עלי)</t>
  </si>
  <si>
    <t>תעריף לשעה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</si>
</sst>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164" formatCode="[$-1010000]d/m/yyyy;@"/>
    <numFmt numFmtId="165" formatCode="&quot;₪&quot;#,##0"/>
  </numFmts>
  <fonts count="20" x14ac:knownFonts="1">
    <font>
      <sz val="11"/>
      <color theme="1"/>
      <name val="Calibri"/>
      <family val="2"/>
      <scheme val="minor"/>
    </font>
    <font>
      <sz val="12"/>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u/>
      <sz val="11"/>
      <color theme="10"/>
      <name val="Calibri"/>
      <family val="2"/>
      <scheme val="minor"/>
    </font>
    <font>
      <u/>
      <sz val="11"/>
      <color theme="0"/>
      <name val="Calibri"/>
      <family val="2"/>
      <scheme val="minor"/>
    </font>
    <font>
      <sz val="12"/>
      <color rgb="FF000000"/>
      <name val="Arial"/>
      <family val="2"/>
    </font>
    <font>
      <sz val="11"/>
      <color theme="1"/>
      <name val="Arial"/>
      <family val="2"/>
    </font>
    <font>
      <u/>
      <sz val="11"/>
      <color rgb="FFD4E1E4"/>
      <name val="Arial Narrow"/>
      <family val="2"/>
    </font>
    <font>
      <sz val="11"/>
      <color theme="1"/>
      <name val="Arial Narrow"/>
      <family val="2"/>
    </font>
    <font>
      <sz val="10"/>
      <color theme="1"/>
      <name val="Arial Narrow"/>
      <family val="2"/>
    </font>
    <font>
      <b/>
      <sz val="11"/>
      <color theme="1"/>
      <name val="Arial Narrow"/>
      <family val="2"/>
    </font>
    <font>
      <b/>
      <sz val="10"/>
      <color theme="1"/>
      <name val="Arial Narrow"/>
      <family val="2"/>
    </font>
    <font>
      <sz val="10"/>
      <color theme="0"/>
      <name val="Arial Narrow"/>
      <family val="2"/>
    </font>
    <font>
      <sz val="12"/>
      <color rgb="FF000000"/>
      <name val="Arial Narrow"/>
      <family val="2"/>
    </font>
    <font>
      <b/>
      <sz val="10"/>
      <color theme="0"/>
      <name val="Arial Narrow"/>
      <family val="2"/>
    </font>
    <font>
      <sz val="12"/>
      <color theme="0"/>
      <name val="Arial Narrow"/>
      <family val="2"/>
    </font>
    <font>
      <sz val="12"/>
      <color theme="1"/>
      <name val="Arial Narrow"/>
      <family val="2"/>
    </font>
  </fonts>
  <fills count="13">
    <fill>
      <patternFill patternType="none"/>
    </fill>
    <fill>
      <patternFill patternType="gray125"/>
    </fill>
    <fill>
      <patternFill patternType="solid">
        <fgColor rgb="FFFFFFFF"/>
        <bgColor indexed="64"/>
      </patternFill>
    </fill>
    <fill>
      <patternFill patternType="solid">
        <fgColor rgb="FF78909C"/>
        <bgColor indexed="64"/>
      </patternFill>
    </fill>
    <fill>
      <patternFill patternType="solid">
        <fgColor rgb="FFCCCCCC"/>
        <bgColor indexed="64"/>
      </patternFill>
    </fill>
    <fill>
      <patternFill patternType="solid">
        <fgColor rgb="FFEFEFEF"/>
        <bgColor indexed="64"/>
      </patternFill>
    </fill>
    <fill>
      <patternFill patternType="solid">
        <fgColor rgb="FFCFE2F3"/>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5D7391"/>
        <bgColor indexed="64"/>
      </patternFill>
    </fill>
    <fill>
      <patternFill patternType="solid">
        <fgColor rgb="FFD4E1E4"/>
        <bgColor indexed="64"/>
      </patternFill>
    </fill>
    <fill>
      <patternFill patternType="solid">
        <fgColor theme="3"/>
        <bgColor indexed="64"/>
      </patternFill>
    </fill>
  </fills>
  <borders count="42">
    <border>
      <left/>
      <right/>
      <top/>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right style="medium">
        <color rgb="FFCCCCCC"/>
      </right>
      <top/>
      <bottom style="medium">
        <color rgb="FFFFFFFF"/>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CCCCCC"/>
      </right>
      <top style="medium">
        <color rgb="FFCCCCCC"/>
      </top>
      <bottom style="medium">
        <color rgb="FF000000"/>
      </bottom>
      <diagonal/>
    </border>
    <border>
      <left/>
      <right/>
      <top style="medium">
        <color rgb="FFCCCCCC"/>
      </top>
      <bottom style="medium">
        <color rgb="FF000000"/>
      </bottom>
      <diagonal/>
    </border>
    <border>
      <left/>
      <right style="medium">
        <color rgb="FFCCCCCC"/>
      </right>
      <top style="medium">
        <color rgb="FFCCCCCC"/>
      </top>
      <bottom style="medium">
        <color rgb="FF000000"/>
      </bottom>
      <diagonal/>
    </border>
    <border>
      <left style="thick">
        <color rgb="FFFFFFFF"/>
      </left>
      <right style="thick">
        <color rgb="FFFFFFFF"/>
      </right>
      <top style="medium">
        <color rgb="FFCCCCCC"/>
      </top>
      <bottom style="thick">
        <color rgb="FFFFFFFF"/>
      </bottom>
      <diagonal/>
    </border>
    <border>
      <left style="thick">
        <color rgb="FFFFFFFF"/>
      </left>
      <right style="medium">
        <color rgb="FFCCCCCC"/>
      </right>
      <top style="medium">
        <color rgb="FFCCCCCC"/>
      </top>
      <bottom style="thick">
        <color rgb="FFFFFFFF"/>
      </bottom>
      <diagonal/>
    </border>
    <border>
      <left style="thick">
        <color rgb="FF000000"/>
      </left>
      <right style="medium">
        <color rgb="FFCCCCCC"/>
      </right>
      <top style="medium">
        <color rgb="FFCCCCCC"/>
      </top>
      <bottom style="medium">
        <color rgb="FFCCCCCC"/>
      </bottom>
      <diagonal/>
    </border>
    <border>
      <left style="medium">
        <color rgb="FFFFFFFF"/>
      </left>
      <right/>
      <top/>
      <bottom style="medium">
        <color rgb="FFCCCCCC"/>
      </bottom>
      <diagonal/>
    </border>
    <border>
      <left/>
      <right/>
      <top style="medium">
        <color rgb="FFFFFFFF"/>
      </top>
      <bottom/>
      <diagonal/>
    </border>
    <border>
      <left/>
      <right/>
      <top/>
      <bottom style="medium">
        <color rgb="FFCCCCCC"/>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medium">
        <color rgb="FFCCCCCC"/>
      </left>
      <right style="medium">
        <color rgb="FFCCCCCC"/>
      </right>
      <top/>
      <bottom style="medium">
        <color rgb="FFCCCCCC"/>
      </bottom>
      <diagonal/>
    </border>
    <border>
      <left style="medium">
        <color rgb="FFFFFFFF"/>
      </left>
      <right style="medium">
        <color rgb="FFCCCCCC"/>
      </right>
      <top/>
      <bottom style="medium">
        <color rgb="FFCCCCCC"/>
      </bottom>
      <diagonal/>
    </border>
    <border>
      <left style="medium">
        <color rgb="FFCCCCCC"/>
      </left>
      <right style="medium">
        <color rgb="FFCCCCCC"/>
      </right>
      <top/>
      <bottom style="thick">
        <color rgb="FFFFFFF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CCCCCC"/>
      </left>
      <right style="medium">
        <color rgb="FFCCCCCC"/>
      </right>
      <top style="medium">
        <color rgb="FFCCCCCC"/>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rgb="FFCCCCCC"/>
      </right>
      <top style="medium">
        <color indexed="64"/>
      </top>
      <bottom style="medium">
        <color rgb="FF000000"/>
      </bottom>
      <diagonal/>
    </border>
    <border>
      <left style="medium">
        <color rgb="FF000000"/>
      </left>
      <right style="medium">
        <color rgb="FFCCCCCC"/>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CCCCCC"/>
      </right>
      <top style="medium">
        <color rgb="FFCCCCCC"/>
      </top>
      <bottom style="medium">
        <color rgb="FF000000"/>
      </bottom>
      <diagonal/>
    </border>
    <border>
      <left style="medium">
        <color rgb="FF000000"/>
      </left>
      <right style="medium">
        <color indexed="64"/>
      </right>
      <top style="medium">
        <color rgb="FFCCCCCC"/>
      </top>
      <bottom style="medium">
        <color rgb="FF000000"/>
      </bottom>
      <diagonal/>
    </border>
    <border>
      <left style="medium">
        <color indexed="64"/>
      </left>
      <right style="medium">
        <color rgb="FFCCCCCC"/>
      </right>
      <top style="medium">
        <color rgb="FFCCCCCC"/>
      </top>
      <bottom style="medium">
        <color indexed="64"/>
      </bottom>
      <diagonal/>
    </border>
    <border>
      <left style="medium">
        <color rgb="FF000000"/>
      </left>
      <right style="medium">
        <color rgb="FFCCCCCC"/>
      </right>
      <top style="medium">
        <color rgb="FFCCCCCC"/>
      </top>
      <bottom style="medium">
        <color indexed="64"/>
      </bottom>
      <diagonal/>
    </border>
    <border>
      <left style="medium">
        <color rgb="FF000000"/>
      </left>
      <right style="medium">
        <color indexed="64"/>
      </right>
      <top style="medium">
        <color rgb="FFCCCCCC"/>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78">
    <xf numFmtId="0" fontId="0" fillId="0" borderId="0" xfId="0"/>
    <xf numFmtId="0" fontId="2" fillId="0" borderId="6" xfId="0" applyFont="1" applyBorder="1" applyAlignment="1">
      <alignment wrapText="1" readingOrder="2"/>
    </xf>
    <xf numFmtId="0" fontId="2" fillId="4" borderId="7" xfId="0" applyFont="1" applyFill="1" applyBorder="1" applyAlignment="1">
      <alignment wrapText="1" readingOrder="2"/>
    </xf>
    <xf numFmtId="0" fontId="0" fillId="0" borderId="0" xfId="0" applyAlignment="1"/>
    <xf numFmtId="0" fontId="2" fillId="5" borderId="7" xfId="0" applyFont="1" applyFill="1" applyBorder="1" applyAlignment="1">
      <alignment wrapText="1" readingOrder="2"/>
    </xf>
    <xf numFmtId="0" fontId="2" fillId="6" borderId="7" xfId="0" applyFont="1" applyFill="1" applyBorder="1" applyAlignment="1">
      <alignment wrapText="1" readingOrder="2"/>
    </xf>
    <xf numFmtId="0" fontId="2" fillId="0" borderId="6" xfId="0" applyFont="1" applyFill="1" applyBorder="1" applyAlignment="1">
      <alignment horizontal="right" wrapText="1" readingOrder="1"/>
    </xf>
    <xf numFmtId="20" fontId="2" fillId="0" borderId="6" xfId="0" applyNumberFormat="1" applyFont="1" applyFill="1" applyBorder="1" applyAlignment="1">
      <alignment wrapText="1" readingOrder="2"/>
    </xf>
    <xf numFmtId="0" fontId="2" fillId="0" borderId="6" xfId="0" applyFont="1" applyFill="1" applyBorder="1" applyAlignment="1">
      <alignment wrapText="1" readingOrder="2"/>
    </xf>
    <xf numFmtId="0" fontId="2" fillId="0" borderId="10" xfId="0" applyFont="1" applyFill="1" applyBorder="1" applyAlignment="1">
      <alignment wrapText="1" readingOrder="2"/>
    </xf>
    <xf numFmtId="0" fontId="2" fillId="0" borderId="11" xfId="0" applyFont="1" applyFill="1" applyBorder="1" applyAlignment="1">
      <alignment wrapText="1" readingOrder="2"/>
    </xf>
    <xf numFmtId="164" fontId="2" fillId="0" borderId="16" xfId="0" applyNumberFormat="1" applyFont="1" applyFill="1" applyBorder="1" applyAlignment="1">
      <alignment wrapText="1" readingOrder="2"/>
    </xf>
    <xf numFmtId="0" fontId="2" fillId="0" borderId="16" xfId="0" applyFont="1" applyFill="1" applyBorder="1" applyAlignment="1">
      <alignment wrapText="1" readingOrder="2"/>
    </xf>
    <xf numFmtId="0" fontId="5" fillId="0" borderId="17" xfId="0" applyFont="1" applyFill="1" applyBorder="1" applyAlignment="1">
      <alignment wrapText="1" readingOrder="2"/>
    </xf>
    <xf numFmtId="0" fontId="5" fillId="0" borderId="18" xfId="0" applyFont="1" applyFill="1" applyBorder="1" applyAlignment="1">
      <alignment wrapText="1" readingOrder="2"/>
    </xf>
    <xf numFmtId="0" fontId="5" fillId="0" borderId="19" xfId="0" applyFont="1" applyFill="1" applyBorder="1" applyAlignment="1">
      <alignment wrapText="1" readingOrder="2"/>
    </xf>
    <xf numFmtId="0" fontId="5" fillId="0" borderId="5" xfId="0" applyFont="1" applyFill="1" applyBorder="1" applyAlignment="1">
      <alignment wrapText="1" readingOrder="2"/>
    </xf>
    <xf numFmtId="0" fontId="2" fillId="0" borderId="20" xfId="0" applyFont="1" applyFill="1" applyBorder="1" applyAlignment="1">
      <alignment wrapText="1" readingOrder="2"/>
    </xf>
    <xf numFmtId="6" fontId="2" fillId="6" borderId="7" xfId="0" applyNumberFormat="1" applyFont="1" applyFill="1" applyBorder="1" applyAlignment="1">
      <alignment wrapText="1"/>
    </xf>
    <xf numFmtId="0" fontId="2" fillId="7" borderId="0" xfId="0" applyFont="1" applyFill="1" applyBorder="1" applyAlignment="1">
      <alignment wrapText="1" readingOrder="2"/>
    </xf>
    <xf numFmtId="0" fontId="2" fillId="2" borderId="1" xfId="0" applyFont="1" applyFill="1" applyBorder="1" applyAlignment="1">
      <alignment wrapText="1" readingOrder="2"/>
    </xf>
    <xf numFmtId="0" fontId="4" fillId="2" borderId="25" xfId="0" applyFont="1" applyFill="1" applyBorder="1" applyAlignment="1">
      <alignment horizontal="center" vertical="center" wrapText="1" readingOrder="2"/>
    </xf>
    <xf numFmtId="165" fontId="8" fillId="0" borderId="0" xfId="0" applyNumberFormat="1" applyFont="1" applyAlignment="1">
      <alignment horizontal="center" vertical="center"/>
    </xf>
    <xf numFmtId="0" fontId="9" fillId="0" borderId="12" xfId="0" applyFont="1" applyFill="1" applyBorder="1" applyAlignment="1">
      <alignment horizontal="center" vertical="center" wrapText="1" readingOrder="2"/>
    </xf>
    <xf numFmtId="0" fontId="1" fillId="2" borderId="3" xfId="0" applyFont="1" applyFill="1" applyBorder="1" applyAlignment="1">
      <alignment vertical="center" wrapText="1" readingOrder="2"/>
    </xf>
    <xf numFmtId="0" fontId="1" fillId="2" borderId="0" xfId="0" applyFont="1" applyFill="1" applyBorder="1" applyAlignment="1">
      <alignment vertical="center" wrapText="1" readingOrder="2"/>
    </xf>
    <xf numFmtId="164" fontId="3" fillId="2" borderId="24" xfId="0" applyNumberFormat="1" applyFont="1" applyFill="1" applyBorder="1" applyAlignment="1">
      <alignment horizontal="center" vertical="center" wrapText="1" readingOrder="2"/>
    </xf>
    <xf numFmtId="0" fontId="7" fillId="2" borderId="1" xfId="1" applyFont="1" applyFill="1" applyBorder="1" applyAlignment="1">
      <alignment vertical="center" wrapText="1" readingOrder="2"/>
    </xf>
    <xf numFmtId="0" fontId="7" fillId="2" borderId="2" xfId="1" applyFont="1" applyFill="1" applyBorder="1" applyAlignment="1">
      <alignment vertical="center" wrapText="1" readingOrder="2"/>
    </xf>
    <xf numFmtId="0" fontId="1" fillId="2" borderId="1" xfId="0" applyFont="1" applyFill="1" applyBorder="1" applyAlignment="1">
      <alignment vertical="center" wrapText="1" readingOrder="2"/>
    </xf>
    <xf numFmtId="0" fontId="1" fillId="2" borderId="14" xfId="0" applyFont="1" applyFill="1" applyBorder="1" applyAlignment="1">
      <alignment vertical="center" wrapText="1" readingOrder="2"/>
    </xf>
    <xf numFmtId="0" fontId="7" fillId="2" borderId="3" xfId="1" applyFont="1" applyFill="1" applyBorder="1" applyAlignment="1">
      <alignment vertical="center" wrapText="1" readingOrder="2"/>
    </xf>
    <xf numFmtId="0" fontId="7" fillId="2" borderId="4" xfId="1" applyFont="1" applyFill="1" applyBorder="1" applyAlignment="1">
      <alignment vertical="center" wrapText="1" readingOrder="2"/>
    </xf>
    <xf numFmtId="0" fontId="7" fillId="2" borderId="13" xfId="1" applyFont="1" applyFill="1" applyBorder="1" applyAlignment="1">
      <alignment vertical="center" wrapText="1" readingOrder="2"/>
    </xf>
    <xf numFmtId="0" fontId="7" fillId="2" borderId="15" xfId="1" applyFont="1" applyFill="1" applyBorder="1" applyAlignment="1">
      <alignment vertical="center" wrapText="1" readingOrder="2"/>
    </xf>
    <xf numFmtId="0" fontId="11" fillId="11" borderId="0" xfId="0" applyFont="1" applyFill="1" applyBorder="1" applyAlignment="1">
      <alignment wrapText="1" readingOrder="2"/>
    </xf>
    <xf numFmtId="0" fontId="12" fillId="11" borderId="0" xfId="0" applyFont="1" applyFill="1" applyBorder="1" applyAlignment="1">
      <alignment wrapText="1" readingOrder="2"/>
    </xf>
    <xf numFmtId="0" fontId="11" fillId="0" borderId="0" xfId="0" applyFont="1" applyAlignment="1"/>
    <xf numFmtId="164" fontId="12" fillId="0" borderId="16" xfId="0" applyNumberFormat="1" applyFont="1" applyFill="1" applyBorder="1" applyAlignment="1" applyProtection="1">
      <alignment wrapText="1" readingOrder="2"/>
      <protection locked="0"/>
    </xf>
    <xf numFmtId="0" fontId="12" fillId="0" borderId="6" xfId="0" applyFont="1" applyFill="1" applyBorder="1" applyAlignment="1">
      <alignment horizontal="right" wrapText="1" readingOrder="1"/>
    </xf>
    <xf numFmtId="20" fontId="12" fillId="0" borderId="6" xfId="0" applyNumberFormat="1" applyFont="1" applyFill="1" applyBorder="1" applyAlignment="1" applyProtection="1">
      <alignment wrapText="1" readingOrder="2"/>
      <protection locked="0"/>
    </xf>
    <xf numFmtId="2" fontId="12" fillId="0" borderId="6" xfId="0" applyNumberFormat="1" applyFont="1" applyFill="1" applyBorder="1" applyAlignment="1">
      <alignment wrapText="1" readingOrder="2"/>
    </xf>
    <xf numFmtId="0" fontId="12" fillId="5" borderId="7" xfId="0" applyFont="1" applyFill="1" applyBorder="1" applyAlignment="1" applyProtection="1">
      <alignment wrapText="1" readingOrder="2"/>
      <protection locked="0"/>
    </xf>
    <xf numFmtId="0" fontId="15" fillId="10" borderId="0" xfId="0" applyFont="1" applyFill="1" applyBorder="1" applyAlignment="1">
      <alignment wrapText="1" readingOrder="2"/>
    </xf>
    <xf numFmtId="165" fontId="16" fillId="0" borderId="21" xfId="0" applyNumberFormat="1" applyFont="1" applyBorder="1" applyAlignment="1">
      <alignment horizontal="center" vertical="center"/>
    </xf>
    <xf numFmtId="0" fontId="2" fillId="0" borderId="0" xfId="0" applyFont="1" applyBorder="1" applyAlignment="1">
      <alignment wrapText="1" readingOrder="2"/>
    </xf>
    <xf numFmtId="0" fontId="0" fillId="0" borderId="0" xfId="0" applyBorder="1" applyAlignment="1"/>
    <xf numFmtId="0" fontId="2" fillId="7" borderId="0" xfId="0" applyFont="1" applyFill="1" applyBorder="1" applyAlignment="1">
      <alignment horizontal="right" wrapText="1" readingOrder="2"/>
    </xf>
    <xf numFmtId="0" fontId="18" fillId="10" borderId="27" xfId="0" applyFont="1" applyFill="1" applyBorder="1" applyAlignment="1">
      <alignment horizontal="center" wrapText="1" readingOrder="2"/>
    </xf>
    <xf numFmtId="0" fontId="11" fillId="9" borderId="28" xfId="0" applyFont="1" applyFill="1" applyBorder="1" applyAlignment="1">
      <alignment horizontal="center" vertical="center" wrapText="1" readingOrder="2"/>
    </xf>
    <xf numFmtId="0" fontId="13" fillId="0" borderId="17" xfId="0" applyFont="1" applyFill="1" applyBorder="1" applyAlignment="1">
      <alignment wrapText="1" readingOrder="2"/>
    </xf>
    <xf numFmtId="0" fontId="13" fillId="0" borderId="18" xfId="0" applyFont="1" applyFill="1" applyBorder="1" applyAlignment="1">
      <alignment wrapText="1" readingOrder="2"/>
    </xf>
    <xf numFmtId="0" fontId="13" fillId="0" borderId="19" xfId="0" applyFont="1" applyFill="1" applyBorder="1" applyAlignment="1">
      <alignment wrapText="1" readingOrder="2"/>
    </xf>
    <xf numFmtId="0" fontId="13" fillId="0" borderId="5" xfId="0" applyFont="1" applyFill="1" applyBorder="1" applyAlignment="1">
      <alignment wrapText="1" readingOrder="2"/>
    </xf>
    <xf numFmtId="2" fontId="12" fillId="0" borderId="26" xfId="0" applyNumberFormat="1" applyFont="1" applyFill="1" applyBorder="1" applyAlignment="1">
      <alignment wrapText="1" readingOrder="2"/>
    </xf>
    <xf numFmtId="2" fontId="15" fillId="10" borderId="31" xfId="0" applyNumberFormat="1" applyFont="1" applyFill="1" applyBorder="1" applyAlignment="1">
      <alignment wrapText="1" readingOrder="2"/>
    </xf>
    <xf numFmtId="0" fontId="15" fillId="10" borderId="31" xfId="0" applyFont="1" applyFill="1" applyBorder="1" applyAlignment="1">
      <alignment wrapText="1" readingOrder="2"/>
    </xf>
    <xf numFmtId="0" fontId="13" fillId="8" borderId="29" xfId="0" applyFont="1" applyFill="1" applyBorder="1" applyAlignment="1">
      <alignment horizontal="center" vertical="center" wrapText="1" readingOrder="2"/>
    </xf>
    <xf numFmtId="0" fontId="2" fillId="7" borderId="0" xfId="0" applyFont="1" applyFill="1" applyBorder="1" applyAlignment="1">
      <alignment horizontal="left" wrapText="1" readingOrder="1"/>
    </xf>
    <xf numFmtId="0" fontId="12" fillId="5" borderId="36" xfId="0" applyFont="1" applyFill="1" applyBorder="1" applyAlignment="1" applyProtection="1">
      <alignment wrapText="1" readingOrder="2"/>
      <protection locked="0"/>
    </xf>
    <xf numFmtId="6" fontId="12" fillId="6" borderId="38" xfId="0" applyNumberFormat="1" applyFont="1" applyFill="1" applyBorder="1" applyAlignment="1" applyProtection="1">
      <alignment wrapText="1"/>
      <protection locked="0"/>
    </xf>
    <xf numFmtId="6" fontId="12" fillId="6" borderId="39" xfId="0" applyNumberFormat="1" applyFont="1" applyFill="1" applyBorder="1" applyAlignment="1" applyProtection="1">
      <alignment wrapText="1"/>
      <protection locked="0"/>
    </xf>
    <xf numFmtId="0" fontId="14" fillId="4" borderId="33" xfId="0" applyFont="1" applyFill="1" applyBorder="1" applyAlignment="1">
      <alignment wrapText="1" readingOrder="2"/>
    </xf>
    <xf numFmtId="0" fontId="14" fillId="4" borderId="34" xfId="0" applyFont="1" applyFill="1" applyBorder="1" applyAlignment="1">
      <alignment wrapText="1" readingOrder="2"/>
    </xf>
    <xf numFmtId="0" fontId="14" fillId="4" borderId="32" xfId="0" applyFont="1" applyFill="1" applyBorder="1" applyAlignment="1">
      <alignment wrapText="1" readingOrder="2"/>
    </xf>
    <xf numFmtId="0" fontId="14" fillId="5" borderId="35" xfId="0" applyFont="1" applyFill="1" applyBorder="1" applyAlignment="1">
      <alignment wrapText="1" readingOrder="2"/>
    </xf>
    <xf numFmtId="0" fontId="14" fillId="6" borderId="37" xfId="0" applyFont="1" applyFill="1" applyBorder="1" applyAlignment="1">
      <alignment wrapText="1" readingOrder="2"/>
    </xf>
    <xf numFmtId="164" fontId="19" fillId="9" borderId="28" xfId="0" applyNumberFormat="1" applyFont="1" applyFill="1" applyBorder="1" applyAlignment="1">
      <alignment horizontal="center" vertical="center" wrapText="1" readingOrder="2"/>
    </xf>
    <xf numFmtId="0" fontId="12" fillId="0" borderId="6" xfId="0" applyFont="1" applyFill="1" applyBorder="1" applyAlignment="1" applyProtection="1">
      <alignment wrapText="1" readingOrder="2"/>
      <protection locked="0"/>
    </xf>
    <xf numFmtId="0" fontId="12" fillId="0" borderId="26" xfId="0" applyFont="1" applyFill="1" applyBorder="1" applyAlignment="1" applyProtection="1">
      <alignment wrapText="1" readingOrder="2"/>
      <protection locked="0"/>
    </xf>
    <xf numFmtId="0" fontId="10" fillId="11" borderId="0" xfId="1" applyFont="1" applyFill="1" applyBorder="1" applyAlignment="1">
      <alignment vertical="center" wrapText="1" readingOrder="2"/>
    </xf>
    <xf numFmtId="0" fontId="17" fillId="12" borderId="40" xfId="0" applyFont="1" applyFill="1" applyBorder="1" applyAlignment="1">
      <alignment horizontal="center" wrapText="1" readingOrder="2"/>
    </xf>
    <xf numFmtId="0" fontId="17" fillId="12" borderId="41" xfId="0" applyFont="1" applyFill="1" applyBorder="1" applyAlignment="1">
      <alignment horizontal="center" wrapText="1" readingOrder="2"/>
    </xf>
    <xf numFmtId="0" fontId="17" fillId="12" borderId="30" xfId="0" applyFont="1" applyFill="1" applyBorder="1" applyAlignment="1">
      <alignment horizontal="center" wrapText="1" readingOrder="2"/>
    </xf>
    <xf numFmtId="0" fontId="3" fillId="3" borderId="22" xfId="0" applyFont="1" applyFill="1" applyBorder="1" applyAlignment="1">
      <alignment horizontal="center" wrapText="1" readingOrder="2"/>
    </xf>
    <xf numFmtId="0" fontId="3" fillId="3" borderId="23" xfId="0" applyFont="1" applyFill="1" applyBorder="1" applyAlignment="1">
      <alignment horizontal="center" wrapText="1" readingOrder="2"/>
    </xf>
    <xf numFmtId="0" fontId="5" fillId="2" borderId="8" xfId="0" applyFont="1" applyFill="1" applyBorder="1" applyAlignment="1">
      <alignment wrapText="1" readingOrder="2"/>
    </xf>
    <xf numFmtId="0" fontId="5" fillId="2" borderId="9" xfId="0" applyFont="1" applyFill="1" applyBorder="1" applyAlignment="1">
      <alignment wrapText="1" readingOrder="2"/>
    </xf>
  </cellXfs>
  <cellStyles count="2">
    <cellStyle name="Hyperlink" xfId="1" builtinId="8"/>
    <cellStyle name="Normal" xfId="0" builtinId="0"/>
  </cellStyles>
  <dxfs count="28">
    <dxf>
      <fill>
        <patternFill>
          <bgColor rgb="FFFFFFCC"/>
        </patternFill>
      </fill>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1" indent="0" justifyLastLine="0" shrinkToFit="0" readingOrder="2"/>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2"/>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2"/>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family val="2"/>
        <scheme val="none"/>
      </font>
      <numFmt numFmtId="0" formatCode="General"/>
      <fill>
        <patternFill patternType="none">
          <fgColor indexed="64"/>
          <bgColor indexed="65"/>
        </patternFill>
      </fill>
      <alignment horizontal="general" vertical="bottom" textRotation="0" wrapText="1" indent="0" justifyLastLine="0" shrinkToFit="0" readingOrder="2"/>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1" indent="0" justifyLastLine="0" shrinkToFit="0" readingOrder="2"/>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1" indent="0" justifyLastLine="0" shrinkToFit="0" readingOrder="2"/>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1" indent="0" justifyLastLine="0" shrinkToFit="0" readingOrder="2"/>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right" vertical="bottom" textRotation="0" wrapText="1" indent="0" justifyLastLine="0" shrinkToFit="0" readingOrder="1"/>
      <border diagonalUp="0" diagonalDown="0">
        <left style="medium">
          <color rgb="FFCCCCCC"/>
        </left>
        <right style="medium">
          <color rgb="FFCCCCCC"/>
        </right>
        <top style="medium">
          <color rgb="FFCCCCCC"/>
        </top>
        <bottom style="medium">
          <color rgb="FFCCCCCC"/>
        </bottom>
        <vertical/>
        <horizontal/>
      </border>
    </dxf>
    <dxf>
      <font>
        <b val="0"/>
        <i val="0"/>
        <strike val="0"/>
        <condense val="0"/>
        <extend val="0"/>
        <outline val="0"/>
        <shadow val="0"/>
        <u val="none"/>
        <vertAlign val="baseline"/>
        <sz val="10"/>
        <color theme="1"/>
        <name val="Arial"/>
        <family val="2"/>
        <scheme val="none"/>
      </font>
      <numFmt numFmtId="164" formatCode="[$-1010000]d/m/yyyy;@"/>
      <fill>
        <patternFill patternType="none">
          <fgColor indexed="64"/>
          <bgColor indexed="65"/>
        </patternFill>
      </fill>
      <alignment horizontal="general" vertical="bottom" textRotation="0" wrapText="1" indent="0" justifyLastLine="0" shrinkToFit="0" readingOrder="2"/>
      <border diagonalUp="0" diagonalDown="0">
        <left style="medium">
          <color rgb="FFCCCCCC"/>
        </left>
        <right/>
        <top style="medium">
          <color rgb="FFCCCCCC"/>
        </top>
        <bottom style="medium">
          <color rgb="FFCCCCCC"/>
        </bottom>
        <vertical/>
        <horizontal/>
      </border>
    </dxf>
    <dxf>
      <border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1" indent="0" justifyLastLine="0" shrinkToFit="0" readingOrder="2"/>
    </dxf>
    <dxf>
      <font>
        <b/>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bottom" textRotation="0" wrapText="1" indent="0" justifyLastLine="0" shrinkToFit="0" readingOrder="2"/>
      <border diagonalUp="0" diagonalDown="0" outline="0">
        <left style="medium">
          <color rgb="FFCCCCCC"/>
        </left>
        <right style="medium">
          <color rgb="FFCCCCCC"/>
        </right>
        <top/>
        <bottom/>
      </border>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alignment horizontal="general" vertical="bottom" textRotation="0" wrapText="1" indent="0" justifyLastLine="0" shrinkToFit="0" readingOrder="2"/>
      <border diagonalUp="0" diagonalDown="0">
        <left style="medium">
          <color rgb="FFCCCCCC"/>
        </left>
        <right style="medium">
          <color rgb="FFCCCCCC"/>
        </right>
        <top style="medium">
          <color rgb="FFCCCCCC"/>
        </top>
        <bottom style="medium">
          <color rgb="FFCCCCCC"/>
        </bottom>
      </border>
      <protection locked="0" hidden="0"/>
    </dxf>
    <dxf>
      <font>
        <b val="0"/>
        <i val="0"/>
        <strike val="0"/>
        <condense val="0"/>
        <extend val="0"/>
        <outline val="0"/>
        <shadow val="0"/>
        <u val="none"/>
        <vertAlign val="baseline"/>
        <sz val="10"/>
        <color theme="1"/>
        <name val="Arial Narrow"/>
        <family val="2"/>
        <scheme val="none"/>
      </font>
      <numFmt numFmtId="0" formatCode="General"/>
      <fill>
        <patternFill patternType="none">
          <fgColor indexed="64"/>
          <bgColor indexed="65"/>
        </patternFill>
      </fill>
      <alignment horizontal="general" vertical="bottom" textRotation="0" wrapText="1" indent="0" justifyLastLine="0" shrinkToFit="0" readingOrder="2"/>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Narrow"/>
        <family val="2"/>
        <scheme val="none"/>
      </font>
      <numFmt numFmtId="0" formatCode="General"/>
      <fill>
        <patternFill patternType="none">
          <fgColor indexed="64"/>
          <bgColor indexed="65"/>
        </patternFill>
      </fill>
      <alignment horizontal="general" vertical="bottom" textRotation="0" wrapText="1" indent="0" justifyLastLine="0" shrinkToFit="0" readingOrder="2"/>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Narrow"/>
        <family val="2"/>
        <scheme val="none"/>
      </font>
      <numFmt numFmtId="0" formatCode="General"/>
      <fill>
        <patternFill patternType="none">
          <fgColor indexed="64"/>
          <bgColor indexed="65"/>
        </patternFill>
      </fill>
      <alignment horizontal="general" vertical="bottom" textRotation="0" wrapText="1" indent="0" justifyLastLine="0" shrinkToFit="0" readingOrder="2"/>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Narrow"/>
        <family val="2"/>
        <scheme val="none"/>
      </font>
      <numFmt numFmtId="0" formatCode="General"/>
      <fill>
        <patternFill patternType="none">
          <fgColor indexed="64"/>
          <bgColor indexed="65"/>
        </patternFill>
      </fill>
      <alignment horizontal="general" vertical="bottom" textRotation="0" wrapText="1" indent="0" justifyLastLine="0" shrinkToFit="0" readingOrder="2"/>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alignment horizontal="general" vertical="bottom" textRotation="0" wrapText="1" indent="0" justifyLastLine="0" shrinkToFit="0" readingOrder="2"/>
      <border diagonalUp="0" diagonalDown="0" outline="0">
        <left style="medium">
          <color rgb="FFCCCCCC"/>
        </left>
        <right style="medium">
          <color rgb="FFCCCCCC"/>
        </right>
        <top style="medium">
          <color rgb="FFCCCCCC"/>
        </top>
        <bottom style="medium">
          <color rgb="FFCCCCCC"/>
        </bottom>
      </border>
      <protection locked="0" hidden="0"/>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alignment horizontal="general" vertical="bottom" textRotation="0" wrapText="1" indent="0" justifyLastLine="0" shrinkToFit="0" readingOrder="2"/>
      <border diagonalUp="0" diagonalDown="0" outline="0">
        <left style="medium">
          <color rgb="FFCCCCCC"/>
        </left>
        <right style="medium">
          <color rgb="FFCCCCCC"/>
        </right>
        <top style="medium">
          <color rgb="FFCCCCCC"/>
        </top>
        <bottom style="medium">
          <color rgb="FFCCCCCC"/>
        </bottom>
      </border>
      <protection locked="0" hidden="0"/>
    </dxf>
    <dxf>
      <font>
        <b val="0"/>
        <i val="0"/>
        <strike val="0"/>
        <condense val="0"/>
        <extend val="0"/>
        <outline val="0"/>
        <shadow val="0"/>
        <u val="none"/>
        <vertAlign val="baseline"/>
        <sz val="10"/>
        <color theme="1"/>
        <name val="Arial Narrow"/>
        <family val="2"/>
        <scheme val="none"/>
      </font>
      <numFmt numFmtId="0" formatCode="General"/>
      <fill>
        <patternFill patternType="none">
          <fgColor indexed="64"/>
          <bgColor indexed="65"/>
        </patternFill>
      </fill>
      <alignment horizontal="right" vertical="bottom" textRotation="0" wrapText="1" indent="0" justifyLastLine="0" shrinkToFit="0" readingOrder="1"/>
      <border diagonalUp="0" diagonalDown="0"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Narrow"/>
        <family val="2"/>
        <scheme val="none"/>
      </font>
      <numFmt numFmtId="164" formatCode="[$-1010000]d/m/yyyy;@"/>
      <fill>
        <patternFill patternType="none">
          <fgColor indexed="64"/>
          <bgColor indexed="65"/>
        </patternFill>
      </fill>
      <alignment horizontal="general" vertical="bottom" textRotation="0" wrapText="1" indent="0" justifyLastLine="0" shrinkToFit="0" readingOrder="2"/>
      <border diagonalUp="0" diagonalDown="0" outline="0">
        <left style="medium">
          <color rgb="FFCCCCCC"/>
        </left>
        <right/>
        <top style="medium">
          <color rgb="FFCCCCCC"/>
        </top>
        <bottom style="medium">
          <color rgb="FFCCCCCC"/>
        </bottom>
      </border>
      <protection locked="0" hidden="0"/>
    </dxf>
    <dxf>
      <border outline="0">
        <left style="medium">
          <color rgb="FFCCCCCC"/>
        </left>
        <right style="medium">
          <color rgb="FFCCCCCC"/>
        </right>
        <top style="medium">
          <color rgb="FFCCCCCC"/>
        </top>
        <bottom style="medium">
          <color rgb="FFCCCCCC"/>
        </bottom>
      </border>
    </dxf>
    <dxf>
      <font>
        <b val="0"/>
        <i val="0"/>
        <strike val="0"/>
        <condense val="0"/>
        <extend val="0"/>
        <outline val="0"/>
        <shadow val="0"/>
        <u val="none"/>
        <vertAlign val="baseline"/>
        <sz val="10"/>
        <color theme="1"/>
        <name val="Arial Narrow"/>
        <family val="2"/>
        <scheme val="none"/>
      </font>
      <fill>
        <patternFill patternType="none">
          <fgColor indexed="64"/>
          <bgColor indexed="65"/>
        </patternFill>
      </fill>
      <alignment horizontal="general" vertical="bottom" textRotation="0" wrapText="1" indent="0" justifyLastLine="0" shrinkToFit="0" readingOrder="2"/>
    </dxf>
    <dxf>
      <font>
        <b/>
        <i val="0"/>
        <strike val="0"/>
        <condense val="0"/>
        <extend val="0"/>
        <outline val="0"/>
        <shadow val="0"/>
        <u val="none"/>
        <vertAlign val="baseline"/>
        <sz val="11"/>
        <color theme="1"/>
        <name val="Arial Narrow"/>
        <family val="2"/>
        <scheme val="none"/>
      </font>
      <fill>
        <patternFill patternType="none">
          <fgColor indexed="64"/>
          <bgColor indexed="65"/>
        </patternFill>
      </fill>
      <alignment horizontal="general" vertical="bottom" textRotation="0" wrapText="1" indent="0" justifyLastLine="0" shrinkToFit="0" readingOrder="2"/>
      <border diagonalUp="0" diagonalDown="0" outline="0">
        <left style="medium">
          <color rgb="FFCCCCCC"/>
        </left>
        <right style="medium">
          <color rgb="FFCCCCCC"/>
        </right>
        <top/>
        <bottom/>
      </border>
    </dxf>
    <dxf>
      <fill>
        <patternFill>
          <bgColor theme="0" tint="-0.14996795556505021"/>
        </patternFill>
      </fill>
    </dxf>
    <dxf>
      <fill>
        <patternFill>
          <bgColor theme="0" tint="-4.9989318521683403E-2"/>
        </patternFill>
      </fill>
    </dxf>
    <dxf>
      <font>
        <color theme="0"/>
      </font>
      <fill>
        <patternFill>
          <bgColor rgb="FF5D7391"/>
        </patternFill>
      </fill>
    </dxf>
  </dxfs>
  <tableStyles count="1" defaultTableStyle="TableStyleMedium2" defaultPivotStyle="PivotStyleLight16">
    <tableStyle name="Table Style 1" pivot="0" count="3" xr9:uid="{2CBE18EE-C224-42CC-97A0-6DDC9D851350}">
      <tableStyleElement type="headerRow" dxfId="27"/>
      <tableStyleElement type="firstRowStripe" dxfId="26"/>
      <tableStyleElement type="secondRowStripe" dxfId="25"/>
    </tableStyle>
  </tableStyles>
  <colors>
    <mruColors>
      <color rgb="FFFFFFCC"/>
      <color rgb="FFFFFFE1"/>
      <color rgb="FF5D7391"/>
      <color rgb="FFD4E1E4"/>
      <color rgb="FF405D80"/>
      <color rgb="FF355877"/>
      <color rgb="FF4473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a.me/+972545687962" TargetMode="External"/><Relationship Id="rId2" Type="http://schemas.openxmlformats.org/officeDocument/2006/relationships/image" Target="../media/image1.png"/><Relationship Id="rId1" Type="http://schemas.openxmlformats.org/officeDocument/2006/relationships/hyperlink" Target="https://www.eldad-shahar.com/" TargetMode="External"/><Relationship Id="rId5" Type="http://schemas.microsoft.com/office/2007/relationships/hdphoto" Target="../media/hdphoto1.wdp"/><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217170</xdr:colOff>
      <xdr:row>1</xdr:row>
      <xdr:rowOff>28576</xdr:rowOff>
    </xdr:from>
    <xdr:to>
      <xdr:col>2</xdr:col>
      <xdr:colOff>457200</xdr:colOff>
      <xdr:row>3</xdr:row>
      <xdr:rowOff>96958</xdr:rowOff>
    </xdr:to>
    <xdr:pic>
      <xdr:nvPicPr>
        <xdr:cNvPr id="4" name="Picture 3" descr="Logo&#10;&#10;Description automatically generated with medium confidence">
          <a:hlinkClick xmlns:r="http://schemas.openxmlformats.org/officeDocument/2006/relationships" r:id="rId1"/>
          <a:extLst>
            <a:ext uri="{FF2B5EF4-FFF2-40B4-BE49-F238E27FC236}">
              <a16:creationId xmlns:a16="http://schemas.microsoft.com/office/drawing/2014/main" id="{5325F252-347C-4868-8DF7-A67FC49F57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494" t="21946" r="8115" b="25548"/>
        <a:stretch/>
      </xdr:blipFill>
      <xdr:spPr>
        <a:xfrm>
          <a:off x="9994049100" y="28576"/>
          <a:ext cx="1306830" cy="472242"/>
        </a:xfrm>
        <a:prstGeom prst="rect">
          <a:avLst/>
        </a:prstGeom>
      </xdr:spPr>
    </xdr:pic>
    <xdr:clientData/>
  </xdr:twoCellAnchor>
  <xdr:twoCellAnchor>
    <xdr:from>
      <xdr:col>1</xdr:col>
      <xdr:colOff>266700</xdr:colOff>
      <xdr:row>3</xdr:row>
      <xdr:rowOff>129540</xdr:rowOff>
    </xdr:from>
    <xdr:to>
      <xdr:col>2</xdr:col>
      <xdr:colOff>541020</xdr:colOff>
      <xdr:row>4</xdr:row>
      <xdr:rowOff>182880</xdr:rowOff>
    </xdr:to>
    <xdr:sp macro="" textlink="">
      <xdr:nvSpPr>
        <xdr:cNvPr id="3" name="Rectangle 2">
          <a:extLst>
            <a:ext uri="{FF2B5EF4-FFF2-40B4-BE49-F238E27FC236}">
              <a16:creationId xmlns:a16="http://schemas.microsoft.com/office/drawing/2014/main" id="{EC64D6AD-700F-47DA-BD36-CE4ED24CB6AD}"/>
            </a:ext>
          </a:extLst>
        </xdr:cNvPr>
        <xdr:cNvSpPr/>
      </xdr:nvSpPr>
      <xdr:spPr>
        <a:xfrm>
          <a:off x="9993965280" y="518160"/>
          <a:ext cx="1341120"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r>
            <a:rPr lang="he-IL" sz="1100">
              <a:solidFill>
                <a:sysClr val="windowText" lastClr="000000"/>
              </a:solidFill>
            </a:rPr>
            <a:t> 0545687962</a:t>
          </a:r>
          <a:endParaRPr lang="en-IL" sz="1100">
            <a:solidFill>
              <a:sysClr val="windowText" lastClr="000000"/>
            </a:solidFill>
          </a:endParaRPr>
        </a:p>
      </xdr:txBody>
    </xdr:sp>
    <xdr:clientData/>
  </xdr:twoCellAnchor>
  <xdr:twoCellAnchor editAs="oneCell">
    <xdr:from>
      <xdr:col>2</xdr:col>
      <xdr:colOff>503564</xdr:colOff>
      <xdr:row>1</xdr:row>
      <xdr:rowOff>30480</xdr:rowOff>
    </xdr:from>
    <xdr:to>
      <xdr:col>3</xdr:col>
      <xdr:colOff>2737</xdr:colOff>
      <xdr:row>3</xdr:row>
      <xdr:rowOff>152400</xdr:rowOff>
    </xdr:to>
    <xdr:pic>
      <xdr:nvPicPr>
        <xdr:cNvPr id="6" name="Picture 5" descr="whatsapp-api · GitHub Topics · GitHub">
          <a:hlinkClick xmlns:r="http://schemas.openxmlformats.org/officeDocument/2006/relationships" r:id="rId3"/>
          <a:extLst>
            <a:ext uri="{FF2B5EF4-FFF2-40B4-BE49-F238E27FC236}">
              <a16:creationId xmlns:a16="http://schemas.microsoft.com/office/drawing/2014/main" id="{E37A2D9E-BBCC-4898-9F80-B3BA76024B37}"/>
            </a:ext>
          </a:extLst>
        </xdr:cNvPr>
        <xdr:cNvPicPr>
          <a:picLocks noChangeAspect="1" noChangeArrowheads="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33000"/>
                  </a14:imgEffect>
                </a14:imgLayer>
              </a14:imgProps>
            </a:ext>
            <a:ext uri="{28A0092B-C50C-407E-A947-70E740481C1C}">
              <a14:useLocalDpi xmlns:a14="http://schemas.microsoft.com/office/drawing/2010/main" val="0"/>
            </a:ext>
          </a:extLst>
        </a:blip>
        <a:srcRect/>
        <a:stretch>
          <a:fillRect/>
        </a:stretch>
      </xdr:blipFill>
      <xdr:spPr bwMode="auto">
        <a:xfrm>
          <a:off x="9995094113" y="220980"/>
          <a:ext cx="729803"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556260</xdr:colOff>
      <xdr:row>8</xdr:row>
      <xdr:rowOff>129540</xdr:rowOff>
    </xdr:from>
    <xdr:to>
      <xdr:col>17</xdr:col>
      <xdr:colOff>1150620</xdr:colOff>
      <xdr:row>16</xdr:row>
      <xdr:rowOff>76200</xdr:rowOff>
    </xdr:to>
    <xdr:sp macro="" textlink="">
      <xdr:nvSpPr>
        <xdr:cNvPr id="5" name="Rectangle: Rounded Corners 4">
          <a:extLst>
            <a:ext uri="{FF2B5EF4-FFF2-40B4-BE49-F238E27FC236}">
              <a16:creationId xmlns:a16="http://schemas.microsoft.com/office/drawing/2014/main" id="{D714DF6D-CE3B-4D84-B591-0BC57F2EA953}"/>
            </a:ext>
          </a:extLst>
        </xdr:cNvPr>
        <xdr:cNvSpPr/>
      </xdr:nvSpPr>
      <xdr:spPr>
        <a:xfrm>
          <a:off x="9977338440" y="1722120"/>
          <a:ext cx="4701540" cy="1470660"/>
        </a:xfrm>
        <a:prstGeom prst="roundRect">
          <a:avLst>
            <a:gd name="adj" fmla="val 1900"/>
          </a:avLst>
        </a:prstGeom>
        <a:solidFill>
          <a:srgbClr val="5D73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rtl="1"/>
          <a:r>
            <a:rPr lang="en-US" sz="1100"/>
            <a:t>-</a:t>
          </a:r>
          <a:r>
            <a:rPr lang="he-IL" sz="1100" baseline="0"/>
            <a:t> מלאו בטבלת התעריפים (</a:t>
          </a:r>
          <a:r>
            <a:rPr lang="en-US" sz="1100" baseline="0"/>
            <a:t>P7:R8</a:t>
          </a:r>
          <a:r>
            <a:rPr lang="he-IL" sz="1100" baseline="0"/>
            <a:t>) את השעות והתעריפים לפי הסכם העבודה שלכם</a:t>
          </a:r>
        </a:p>
        <a:p>
          <a:pPr algn="r" rtl="1"/>
          <a:r>
            <a:rPr lang="he-IL" sz="1100" baseline="0"/>
            <a:t>- פורמט הכנסת שעות כניסה ויציאה 18:00 (24 שעות)</a:t>
          </a:r>
        </a:p>
        <a:p>
          <a:pPr algn="r" rtl="1"/>
          <a:r>
            <a:rPr lang="he-IL" sz="1100" baseline="0"/>
            <a:t>- מלאו את התאריכים של החודש הרלוונטי בטור </a:t>
          </a:r>
          <a:r>
            <a:rPr lang="en-US" sz="1100" baseline="0"/>
            <a:t>A</a:t>
          </a:r>
          <a:r>
            <a:rPr lang="he-IL" sz="1100" baseline="0"/>
            <a:t> - פורמט הכנסת תאריך 27/8/22</a:t>
          </a:r>
        </a:p>
        <a:p>
          <a:pPr marL="0" marR="0" lvl="0" indent="0" algn="r" defTabSz="914400" rtl="1" eaLnBrk="1" fontAlgn="auto" latinLnBrk="0" hangingPunct="1">
            <a:lnSpc>
              <a:spcPct val="100000"/>
            </a:lnSpc>
            <a:spcBef>
              <a:spcPts val="0"/>
            </a:spcBef>
            <a:spcAft>
              <a:spcPts val="0"/>
            </a:spcAft>
            <a:buClrTx/>
            <a:buSzTx/>
            <a:buFontTx/>
            <a:buNone/>
            <a:tabLst/>
            <a:defRPr/>
          </a:pPr>
          <a:r>
            <a:rPr lang="he-IL" sz="1100" baseline="0">
              <a:solidFill>
                <a:schemeClr val="lt1"/>
              </a:solidFill>
              <a:effectLst/>
              <a:latin typeface="+mn-lt"/>
              <a:ea typeface="+mn-ea"/>
              <a:cs typeface="+mn-cs"/>
            </a:rPr>
            <a:t>- השורה הצבועה בצהוב מסמנת את היום</a:t>
          </a:r>
          <a:endParaRPr lang="en-IL">
            <a:effectLst/>
          </a:endParaRPr>
        </a:p>
        <a:p>
          <a:pPr algn="r" rtl="1"/>
          <a:endParaRPr lang="he-IL" sz="1100" baseline="0"/>
        </a:p>
        <a:p>
          <a:pPr marL="0" marR="0" lvl="0" indent="0" algn="r" defTabSz="914400" rtl="1" eaLnBrk="1" fontAlgn="auto" latinLnBrk="0" hangingPunct="1">
            <a:lnSpc>
              <a:spcPct val="100000"/>
            </a:lnSpc>
            <a:spcBef>
              <a:spcPts val="0"/>
            </a:spcBef>
            <a:spcAft>
              <a:spcPts val="0"/>
            </a:spcAft>
            <a:buClrTx/>
            <a:buSzTx/>
            <a:buFontTx/>
            <a:buNone/>
            <a:tabLst/>
            <a:defRPr/>
          </a:pPr>
          <a:r>
            <a:rPr lang="he-IL" sz="1100" baseline="0">
              <a:solidFill>
                <a:schemeClr val="lt1"/>
              </a:solidFill>
              <a:effectLst/>
              <a:latin typeface="+mn-lt"/>
              <a:ea typeface="+mn-ea"/>
              <a:cs typeface="+mn-cs"/>
            </a:rPr>
            <a:t>- אין בטבלה זו חישוב מיוחד לשבתות וחגים</a:t>
          </a:r>
        </a:p>
        <a:p>
          <a:pPr algn="r" rtl="1"/>
          <a:endParaRPr lang="en-IL" sz="1100"/>
        </a:p>
      </xdr:txBody>
    </xdr:sp>
    <xdr:clientData/>
  </xdr:twoCellAnchor>
  <xdr:twoCellAnchor>
    <xdr:from>
      <xdr:col>5</xdr:col>
      <xdr:colOff>182880</xdr:colOff>
      <xdr:row>0</xdr:row>
      <xdr:rowOff>182880</xdr:rowOff>
    </xdr:from>
    <xdr:to>
      <xdr:col>9</xdr:col>
      <xdr:colOff>3032760</xdr:colOff>
      <xdr:row>4</xdr:row>
      <xdr:rowOff>7620</xdr:rowOff>
    </xdr:to>
    <xdr:sp macro="" textlink="Back!W2">
      <xdr:nvSpPr>
        <xdr:cNvPr id="8" name="Rectangle: Rounded Corners 7">
          <a:extLst>
            <a:ext uri="{FF2B5EF4-FFF2-40B4-BE49-F238E27FC236}">
              <a16:creationId xmlns:a16="http://schemas.microsoft.com/office/drawing/2014/main" id="{15E0A9D5-0D63-4F13-B976-9AC85019C331}"/>
            </a:ext>
          </a:extLst>
        </xdr:cNvPr>
        <xdr:cNvSpPr/>
      </xdr:nvSpPr>
      <xdr:spPr>
        <a:xfrm>
          <a:off x="9984447900" y="182880"/>
          <a:ext cx="7993380" cy="594360"/>
        </a:xfrm>
        <a:prstGeom prst="roundRect">
          <a:avLst>
            <a:gd name="adj" fmla="val 20082"/>
          </a:avLst>
        </a:prstGeom>
        <a:solidFill>
          <a:srgbClr val="5D73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fld id="{520229FC-B1B9-43D4-B457-0A978A3D086F}" type="TxLink">
            <a:rPr lang="he-IL" sz="1100" b="0" i="0" u="none" strike="noStrike">
              <a:solidFill>
                <a:schemeClr val="bg1"/>
              </a:solidFill>
              <a:latin typeface="Arial"/>
              <a:cs typeface="Arial"/>
            </a:rPr>
            <a:pPr algn="ctr" rtl="1"/>
            <a:t>אם אתה לא עומד עבור משהו, אתה תיפול לכל דבר.    (מלקולם אקס)</a:t>
          </a:fld>
          <a:endParaRPr lang="en-IL" sz="1400">
            <a:solidFill>
              <a:schemeClr val="bg1"/>
            </a:solidFill>
          </a:endParaRPr>
        </a:p>
      </xdr:txBody>
    </xdr:sp>
    <xdr:clientData/>
  </xdr:twoCellAnchor>
  <xdr:twoCellAnchor>
    <xdr:from>
      <xdr:col>3</xdr:col>
      <xdr:colOff>41909</xdr:colOff>
      <xdr:row>0</xdr:row>
      <xdr:rowOff>167640</xdr:rowOff>
    </xdr:from>
    <xdr:to>
      <xdr:col>3</xdr:col>
      <xdr:colOff>1070609</xdr:colOff>
      <xdr:row>3</xdr:row>
      <xdr:rowOff>186690</xdr:rowOff>
    </xdr:to>
    <xdr:sp macro="" textlink="Back!N14">
      <xdr:nvSpPr>
        <xdr:cNvPr id="9" name="Rectangle: Rounded Corners 8">
          <a:extLst>
            <a:ext uri="{FF2B5EF4-FFF2-40B4-BE49-F238E27FC236}">
              <a16:creationId xmlns:a16="http://schemas.microsoft.com/office/drawing/2014/main" id="{629441A2-DF0D-429C-A889-2E72EE036AA2}"/>
            </a:ext>
          </a:extLst>
        </xdr:cNvPr>
        <xdr:cNvSpPr/>
      </xdr:nvSpPr>
      <xdr:spPr>
        <a:xfrm>
          <a:off x="9994026241" y="167640"/>
          <a:ext cx="1028700" cy="600075"/>
        </a:xfrm>
        <a:prstGeom prst="roundRect">
          <a:avLst>
            <a:gd name="adj" fmla="val 20082"/>
          </a:avLst>
        </a:prstGeom>
        <a:solidFill>
          <a:srgbClr val="5D739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fld id="{E39C65E9-E5C3-4E7F-97E8-017EC736EFA3}" type="TxLink">
            <a:rPr lang="he-IL" sz="1400" b="0" i="0" u="none" strike="noStrike">
              <a:solidFill>
                <a:schemeClr val="bg1"/>
              </a:solidFill>
              <a:latin typeface="Arial"/>
              <a:cs typeface="Arial"/>
            </a:rPr>
            <a:pPr algn="ctr" rtl="1"/>
            <a:t>ספטמבר</a:t>
          </a:fld>
          <a:endParaRPr lang="en-IL" sz="2400">
            <a:solidFill>
              <a:schemeClr val="bg1"/>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DCC539-BC8F-4116-890D-8E1CD8BA2138}" name="Table1" displayName="Table1" ref="B6:J37" totalsRowShown="0" headerRowDxfId="24" dataDxfId="23" tableBorderDxfId="22">
  <tableColumns count="9">
    <tableColumn id="1" xr3:uid="{88953CBB-C817-4ED0-A5EF-8A3981D7E14B}" name="תאריך" dataDxfId="21"/>
    <tableColumn id="2" xr3:uid="{0B02B0A4-7BE1-42D2-900D-B8C2FF395441}" name="יום" dataDxfId="20">
      <calculatedColumnFormula>Table13[[#This Row],[יום]]</calculatedColumnFormula>
    </tableColumn>
    <tableColumn id="3" xr3:uid="{5143D60B-B008-48CA-A27C-99C22B0A901E}" name="שעת כניסה" dataDxfId="19"/>
    <tableColumn id="4" xr3:uid="{0322EB5A-6F30-4FDD-895D-AC88980DE231}" name="שעת יציאה" dataDxfId="18"/>
    <tableColumn id="5" xr3:uid="{85895FDD-ED53-4044-A5A6-96FB4E06FB58}" name="מספר שעות עבודה" dataDxfId="17">
      <calculatedColumnFormula>Table13[[#This Row],[מספר שעות עבודה]]</calculatedColumnFormula>
    </tableColumn>
    <tableColumn id="6" xr3:uid="{F12CDC50-11F4-4C51-A239-1DA849AD5E4E}" name="שעות עבודה תעריף 1" dataDxfId="16">
      <calculatedColumnFormula>Table13[[#This Row],[שעות עבודה תעריף 1]]</calculatedColumnFormula>
    </tableColumn>
    <tableColumn id="7" xr3:uid="{D95C3665-92C0-4D2D-B3BE-947658C2A814}" name="שעות עבודה תעריף 2" dataDxfId="15">
      <calculatedColumnFormula>Table13[[#This Row],[שעות עבודה תעריף 2]]</calculatedColumnFormula>
    </tableColumn>
    <tableColumn id="8" xr3:uid="{1EBB5A7E-8503-4B5B-B7D9-446644DFFCC0}" name="שעות עבודה תעריף 3" dataDxfId="14">
      <calculatedColumnFormula>Table13[[#This Row],[שעות עבודה תעריף 3]]</calculatedColumnFormula>
    </tableColumn>
    <tableColumn id="9" xr3:uid="{F2C2E8D1-6BD6-42CC-B50E-6A3786055F0A}" name="הערות" dataDxfId="13"/>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A3C50B7-EFDD-45E5-A7C0-236B8DA513F8}" name="Table13" displayName="Table13" ref="A5:I38" totalsRowShown="0" headerRowDxfId="12" dataDxfId="11" tableBorderDxfId="10">
  <tableColumns count="9">
    <tableColumn id="1" xr3:uid="{4823071E-AB17-4596-8F95-7B70050FB28B}" name="תאריך" dataDxfId="9"/>
    <tableColumn id="2" xr3:uid="{DE3705F3-3B7C-4EE2-A1C2-7595F7A4F79B}" name="יום" dataDxfId="8">
      <calculatedColumnFormula>TEXT(A6,"[$-D]DDDD")</calculatedColumnFormula>
    </tableColumn>
    <tableColumn id="3" xr3:uid="{000ACDCD-A75F-4739-A665-01A92CA80F47}" name="שעת כניסה" dataDxfId="7">
      <calculatedColumnFormula>IF(Table1[[#This Row],[שעת כניסה]]=0,"",Table1[[#This Row],[שעת כניסה]])</calculatedColumnFormula>
    </tableColumn>
    <tableColumn id="4" xr3:uid="{19FEA210-1476-4328-AA32-25E7C85BE4C4}" name="שעת יציאה" dataDxfId="6"/>
    <tableColumn id="5" xr3:uid="{3A57086A-3017-480C-A90C-89D315999FB9}" name="מספר שעות עבודה" dataDxfId="5">
      <calculatedColumnFormula>IF(AND(D6&lt;&gt;"",C6&lt;&gt;""),(D6-C6+(D6&lt;C6))*24,"")</calculatedColumnFormula>
    </tableColumn>
    <tableColumn id="6" xr3:uid="{BE6AC2C0-BA6B-4679-96D1-D1540C45F85F}" name="שעות עבודה תעריף 1" dataDxfId="4">
      <calculatedColumnFormula>IF(AND(D6&lt;&gt;"",C6&lt;&gt;""),IF(E6&gt;$L$6,$L$6,E6),"")</calculatedColumnFormula>
    </tableColumn>
    <tableColumn id="7" xr3:uid="{6D476763-DA83-4B7F-BC2B-67E171D857F6}" name="שעות עבודה תעריף 2" dataDxfId="3">
      <calculatedColumnFormula>IF(AND(D6&lt;&gt;"",C6&lt;&gt;""),IF(E6&gt;$L$6,IF(E6-F6&gt;$M$6,$M$6,E6-F6),""),"")</calculatedColumnFormula>
    </tableColumn>
    <tableColumn id="8" xr3:uid="{01FE725B-EE34-4106-8B9E-040734B07668}" name="שעות עבודה תעריף 3" dataDxfId="2">
      <calculatedColumnFormula>IF(AND(D6&lt;&gt;"",C6&lt;&gt;""),IF(E6&gt;$L$6+$M$6,E6-$M$6-$L$6,""),"")</calculatedColumnFormula>
    </tableColumn>
    <tableColumn id="9" xr3:uid="{385451CB-3C13-43AD-BFB8-2BF3FEE3ED97}" name="הערות" dataDxfId="1"/>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05"/>
  <sheetViews>
    <sheetView rightToLeft="1" tabSelected="1" zoomScaleNormal="100" workbookViewId="0">
      <pane ySplit="6" topLeftCell="A10" activePane="bottomLeft" state="frozen"/>
      <selection pane="bottomLeft" activeCell="B7" sqref="B7"/>
    </sheetView>
  </sheetViews>
  <sheetFormatPr defaultRowHeight="13.8" x14ac:dyDescent="0.25"/>
  <cols>
    <col min="1" max="1" width="8.88671875" style="37"/>
    <col min="2" max="2" width="15.5546875" style="37" customWidth="1"/>
    <col min="3" max="6" width="18" style="37" customWidth="1"/>
    <col min="7" max="9" width="19" style="37" customWidth="1"/>
    <col min="10" max="10" width="44.5546875" style="37" customWidth="1"/>
    <col min="11" max="14" width="8.88671875" style="37"/>
    <col min="15" max="18" width="17" style="37" customWidth="1"/>
    <col min="19" max="16384" width="8.88671875" style="37"/>
  </cols>
  <sheetData>
    <row r="1" spans="1:53" ht="15" thickBot="1" x14ac:dyDescent="0.3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row>
    <row r="2" spans="1:53" ht="15.6" x14ac:dyDescent="0.3">
      <c r="A2" s="36"/>
      <c r="B2" s="70"/>
      <c r="C2" s="70"/>
      <c r="D2" s="35"/>
      <c r="E2" s="48" t="s">
        <v>0</v>
      </c>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row>
    <row r="3" spans="1:53" ht="16.2" thickBot="1" x14ac:dyDescent="0.35">
      <c r="A3" s="36"/>
      <c r="B3" s="70"/>
      <c r="C3" s="70"/>
      <c r="D3" s="35"/>
      <c r="E3" s="67">
        <f ca="1">Back!F3</f>
        <v>44832</v>
      </c>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row>
    <row r="4" spans="1:53" ht="15" thickBot="1" x14ac:dyDescent="0.35">
      <c r="A4" s="36"/>
      <c r="B4" s="70"/>
      <c r="C4" s="70"/>
      <c r="D4" s="35"/>
      <c r="E4" s="49" t="str">
        <f ca="1">Back!G3</f>
        <v>יום רביעי</v>
      </c>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row>
    <row r="5" spans="1:53" ht="15" thickBot="1" x14ac:dyDescent="0.35">
      <c r="A5" s="36"/>
      <c r="B5" s="70"/>
      <c r="C5" s="70"/>
      <c r="D5" s="36"/>
      <c r="E5" s="36"/>
      <c r="F5" s="36"/>
      <c r="G5" s="36"/>
      <c r="H5" s="36"/>
      <c r="I5" s="36"/>
      <c r="J5" s="36"/>
      <c r="K5" s="36"/>
      <c r="L5" s="36"/>
      <c r="M5" s="36"/>
      <c r="N5" s="36"/>
      <c r="O5" s="71" t="s">
        <v>17</v>
      </c>
      <c r="P5" s="72"/>
      <c r="Q5" s="72"/>
      <c r="R5" s="73"/>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row>
    <row r="6" spans="1:53" ht="18.600000000000001" customHeight="1" thickBot="1" x14ac:dyDescent="0.35">
      <c r="A6" s="36"/>
      <c r="B6" s="50" t="s">
        <v>2</v>
      </c>
      <c r="C6" s="51" t="s">
        <v>3</v>
      </c>
      <c r="D6" s="51" t="s">
        <v>4</v>
      </c>
      <c r="E6" s="51" t="s">
        <v>5</v>
      </c>
      <c r="F6" s="51" t="s">
        <v>6</v>
      </c>
      <c r="G6" s="51" t="s">
        <v>7</v>
      </c>
      <c r="H6" s="51" t="s">
        <v>8</v>
      </c>
      <c r="I6" s="52" t="s">
        <v>9</v>
      </c>
      <c r="J6" s="53" t="s">
        <v>10</v>
      </c>
      <c r="K6" s="36"/>
      <c r="L6" s="36"/>
      <c r="M6" s="36"/>
      <c r="N6" s="36"/>
      <c r="O6" s="64"/>
      <c r="P6" s="62" t="s">
        <v>11</v>
      </c>
      <c r="Q6" s="62" t="s">
        <v>12</v>
      </c>
      <c r="R6" s="63" t="s">
        <v>13</v>
      </c>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row>
    <row r="7" spans="1:53" ht="15" thickBot="1" x14ac:dyDescent="0.35">
      <c r="A7" s="36"/>
      <c r="B7" s="38">
        <v>44835</v>
      </c>
      <c r="C7" s="39" t="str">
        <f>Table13[[#This Row],[יום]]</f>
        <v>שבת</v>
      </c>
      <c r="D7" s="40"/>
      <c r="E7" s="40"/>
      <c r="F7" s="41" t="str">
        <f>Table13[[#This Row],[מספר שעות עבודה]]</f>
        <v/>
      </c>
      <c r="G7" s="41" t="str">
        <f>Table13[[#This Row],[שעות עבודה תעריף 1]]</f>
        <v/>
      </c>
      <c r="H7" s="41" t="str">
        <f>Table13[[#This Row],[שעות עבודה תעריף 2]]</f>
        <v/>
      </c>
      <c r="I7" s="41" t="str">
        <f>Table13[[#This Row],[שעות עבודה תעריף 3]]</f>
        <v/>
      </c>
      <c r="J7" s="68"/>
      <c r="K7" s="36"/>
      <c r="L7" s="36"/>
      <c r="M7" s="36"/>
      <c r="N7" s="36"/>
      <c r="O7" s="65" t="s">
        <v>14</v>
      </c>
      <c r="P7" s="42">
        <v>9</v>
      </c>
      <c r="Q7" s="42">
        <v>2</v>
      </c>
      <c r="R7" s="59"/>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row>
    <row r="8" spans="1:53" ht="15" thickBot="1" x14ac:dyDescent="0.35">
      <c r="A8" s="36"/>
      <c r="B8" s="38">
        <v>44836</v>
      </c>
      <c r="C8" s="39" t="str">
        <f>Table13[[#This Row],[יום]]</f>
        <v>יום ראשון</v>
      </c>
      <c r="D8" s="68"/>
      <c r="E8" s="68"/>
      <c r="F8" s="41" t="str">
        <f>Table13[[#This Row],[מספר שעות עבודה]]</f>
        <v/>
      </c>
      <c r="G8" s="41" t="str">
        <f>Table13[[#This Row],[שעות עבודה תעריף 1]]</f>
        <v/>
      </c>
      <c r="H8" s="41" t="str">
        <f>Table13[[#This Row],[שעות עבודה תעריף 2]]</f>
        <v/>
      </c>
      <c r="I8" s="41" t="str">
        <f>Table13[[#This Row],[שעות עבודה תעריף 3]]</f>
        <v/>
      </c>
      <c r="J8" s="68"/>
      <c r="K8" s="36"/>
      <c r="L8" s="36"/>
      <c r="M8" s="36"/>
      <c r="N8" s="36"/>
      <c r="O8" s="66" t="s">
        <v>63</v>
      </c>
      <c r="P8" s="60">
        <v>25</v>
      </c>
      <c r="Q8" s="60">
        <v>30</v>
      </c>
      <c r="R8" s="61">
        <v>50</v>
      </c>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row>
    <row r="9" spans="1:53" ht="15" thickBot="1" x14ac:dyDescent="0.35">
      <c r="A9" s="36"/>
      <c r="B9" s="38">
        <v>44837</v>
      </c>
      <c r="C9" s="39" t="str">
        <f>Table13[[#This Row],[יום]]</f>
        <v>יום שני</v>
      </c>
      <c r="D9" s="68"/>
      <c r="E9" s="68"/>
      <c r="F9" s="41" t="str">
        <f>Table13[[#This Row],[מספר שעות עבודה]]</f>
        <v/>
      </c>
      <c r="G9" s="41" t="str">
        <f>Table13[[#This Row],[שעות עבודה תעריף 1]]</f>
        <v/>
      </c>
      <c r="H9" s="41" t="str">
        <f>Table13[[#This Row],[שעות עבודה תעריף 2]]</f>
        <v/>
      </c>
      <c r="I9" s="41" t="str">
        <f>Table13[[#This Row],[שעות עבודה תעריף 3]]</f>
        <v/>
      </c>
      <c r="J9" s="68"/>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row>
    <row r="10" spans="1:53" ht="15" thickBot="1" x14ac:dyDescent="0.35">
      <c r="A10" s="36"/>
      <c r="B10" s="38">
        <v>44838</v>
      </c>
      <c r="C10" s="39" t="str">
        <f>Table13[[#This Row],[יום]]</f>
        <v>יום שלישי</v>
      </c>
      <c r="D10" s="40"/>
      <c r="E10" s="40"/>
      <c r="F10" s="41" t="str">
        <f>Table13[[#This Row],[מספר שעות עבודה]]</f>
        <v/>
      </c>
      <c r="G10" s="41" t="str">
        <f>Table13[[#This Row],[שעות עבודה תעריף 1]]</f>
        <v/>
      </c>
      <c r="H10" s="41" t="str">
        <f>Table13[[#This Row],[שעות עבודה תעריף 2]]</f>
        <v/>
      </c>
      <c r="I10" s="41" t="str">
        <f>Table13[[#This Row],[שעות עבודה תעריף 3]]</f>
        <v/>
      </c>
      <c r="J10" s="68"/>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row>
    <row r="11" spans="1:53" ht="15" thickBot="1" x14ac:dyDescent="0.35">
      <c r="A11" s="36"/>
      <c r="B11" s="38">
        <v>44839</v>
      </c>
      <c r="C11" s="39" t="str">
        <f>Table13[[#This Row],[יום]]</f>
        <v>יום רביעי</v>
      </c>
      <c r="D11" s="40"/>
      <c r="E11" s="40"/>
      <c r="F11" s="41" t="str">
        <f>Table13[[#This Row],[מספר שעות עבודה]]</f>
        <v/>
      </c>
      <c r="G11" s="41" t="str">
        <f>Table13[[#This Row],[שעות עבודה תעריף 1]]</f>
        <v/>
      </c>
      <c r="H11" s="41" t="str">
        <f>Table13[[#This Row],[שעות עבודה תעריף 2]]</f>
        <v/>
      </c>
      <c r="I11" s="41" t="str">
        <f>Table13[[#This Row],[שעות עבודה תעריף 3]]</f>
        <v/>
      </c>
      <c r="J11" s="68"/>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row>
    <row r="12" spans="1:53" ht="15" thickBot="1" x14ac:dyDescent="0.35">
      <c r="A12" s="36"/>
      <c r="B12" s="38">
        <v>44840</v>
      </c>
      <c r="C12" s="39" t="str">
        <f>Table13[[#This Row],[יום]]</f>
        <v>יום חמישי</v>
      </c>
      <c r="D12" s="40"/>
      <c r="E12" s="40"/>
      <c r="F12" s="41" t="str">
        <f>Table13[[#This Row],[מספר שעות עבודה]]</f>
        <v/>
      </c>
      <c r="G12" s="41" t="str">
        <f>Table13[[#This Row],[שעות עבודה תעריף 1]]</f>
        <v/>
      </c>
      <c r="H12" s="41" t="str">
        <f>Table13[[#This Row],[שעות עבודה תעריף 2]]</f>
        <v/>
      </c>
      <c r="I12" s="41" t="str">
        <f>Table13[[#This Row],[שעות עבודה תעריף 3]]</f>
        <v/>
      </c>
      <c r="J12" s="68"/>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1:53" ht="15" thickBot="1" x14ac:dyDescent="0.35">
      <c r="A13" s="36"/>
      <c r="B13" s="38">
        <v>44841</v>
      </c>
      <c r="C13" s="39" t="str">
        <f>Table13[[#This Row],[יום]]</f>
        <v>יום שישי</v>
      </c>
      <c r="D13" s="40"/>
      <c r="E13" s="40"/>
      <c r="F13" s="41" t="str">
        <f>Table13[[#This Row],[מספר שעות עבודה]]</f>
        <v/>
      </c>
      <c r="G13" s="41" t="str">
        <f>Table13[[#This Row],[שעות עבודה תעריף 1]]</f>
        <v/>
      </c>
      <c r="H13" s="41" t="str">
        <f>Table13[[#This Row],[שעות עבודה תעריף 2]]</f>
        <v/>
      </c>
      <c r="I13" s="41" t="str">
        <f>Table13[[#This Row],[שעות עבודה תעריף 3]]</f>
        <v/>
      </c>
      <c r="J13" s="68"/>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row>
    <row r="14" spans="1:53" ht="15" thickBot="1" x14ac:dyDescent="0.35">
      <c r="A14" s="36"/>
      <c r="B14" s="38">
        <v>44842</v>
      </c>
      <c r="C14" s="39" t="str">
        <f>Table13[[#This Row],[יום]]</f>
        <v>שבת</v>
      </c>
      <c r="D14" s="40"/>
      <c r="E14" s="40"/>
      <c r="F14" s="41" t="str">
        <f>Table13[[#This Row],[מספר שעות עבודה]]</f>
        <v/>
      </c>
      <c r="G14" s="41" t="str">
        <f>Table13[[#This Row],[שעות עבודה תעריף 1]]</f>
        <v/>
      </c>
      <c r="H14" s="41" t="str">
        <f>Table13[[#This Row],[שעות עבודה תעריף 2]]</f>
        <v/>
      </c>
      <c r="I14" s="41" t="str">
        <f>Table13[[#This Row],[שעות עבודה תעריף 3]]</f>
        <v/>
      </c>
      <c r="J14" s="68"/>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row>
    <row r="15" spans="1:53" ht="15" thickBot="1" x14ac:dyDescent="0.35">
      <c r="A15" s="36"/>
      <c r="B15" s="38">
        <v>44843</v>
      </c>
      <c r="C15" s="39" t="str">
        <f>Table13[[#This Row],[יום]]</f>
        <v>יום ראשון</v>
      </c>
      <c r="D15" s="40"/>
      <c r="E15" s="40"/>
      <c r="F15" s="41" t="str">
        <f>Table13[[#This Row],[מספר שעות עבודה]]</f>
        <v/>
      </c>
      <c r="G15" s="41" t="str">
        <f>Table13[[#This Row],[שעות עבודה תעריף 1]]</f>
        <v/>
      </c>
      <c r="H15" s="41" t="str">
        <f>Table13[[#This Row],[שעות עבודה תעריף 2]]</f>
        <v/>
      </c>
      <c r="I15" s="41" t="str">
        <f>Table13[[#This Row],[שעות עבודה תעריף 3]]</f>
        <v/>
      </c>
      <c r="J15" s="68"/>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row>
    <row r="16" spans="1:53" ht="15" thickBot="1" x14ac:dyDescent="0.35">
      <c r="A16" s="36"/>
      <c r="B16" s="38">
        <v>44844</v>
      </c>
      <c r="C16" s="39" t="str">
        <f>Table13[[#This Row],[יום]]</f>
        <v>יום שני</v>
      </c>
      <c r="D16" s="40"/>
      <c r="E16" s="40"/>
      <c r="F16" s="41" t="str">
        <f>Table13[[#This Row],[מספר שעות עבודה]]</f>
        <v/>
      </c>
      <c r="G16" s="41" t="str">
        <f>Table13[[#This Row],[שעות עבודה תעריף 1]]</f>
        <v/>
      </c>
      <c r="H16" s="41" t="str">
        <f>Table13[[#This Row],[שעות עבודה תעריף 2]]</f>
        <v/>
      </c>
      <c r="I16" s="41" t="str">
        <f>Table13[[#This Row],[שעות עבודה תעריף 3]]</f>
        <v/>
      </c>
      <c r="J16" s="68"/>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ht="15" thickBot="1" x14ac:dyDescent="0.35">
      <c r="A17" s="36"/>
      <c r="B17" s="38">
        <v>44845</v>
      </c>
      <c r="C17" s="39" t="str">
        <f>Table13[[#This Row],[יום]]</f>
        <v>יום שלישי</v>
      </c>
      <c r="D17" s="40"/>
      <c r="E17" s="40"/>
      <c r="F17" s="41" t="str">
        <f>Table13[[#This Row],[מספר שעות עבודה]]</f>
        <v/>
      </c>
      <c r="G17" s="41" t="str">
        <f>Table13[[#This Row],[שעות עבודה תעריף 1]]</f>
        <v/>
      </c>
      <c r="H17" s="41" t="str">
        <f>Table13[[#This Row],[שעות עבודה תעריף 2]]</f>
        <v/>
      </c>
      <c r="I17" s="41" t="str">
        <f>Table13[[#This Row],[שעות עבודה תעריף 3]]</f>
        <v/>
      </c>
      <c r="J17" s="68"/>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ht="15" thickBot="1" x14ac:dyDescent="0.35">
      <c r="A18" s="36"/>
      <c r="B18" s="38">
        <v>44846</v>
      </c>
      <c r="C18" s="39" t="str">
        <f>Table13[[#This Row],[יום]]</f>
        <v>יום רביעי</v>
      </c>
      <c r="D18" s="40"/>
      <c r="E18" s="40"/>
      <c r="F18" s="41" t="str">
        <f>Table13[[#This Row],[מספר שעות עבודה]]</f>
        <v/>
      </c>
      <c r="G18" s="41" t="str">
        <f>Table13[[#This Row],[שעות עבודה תעריף 1]]</f>
        <v/>
      </c>
      <c r="H18" s="41" t="str">
        <f>Table13[[#This Row],[שעות עבודה תעריף 2]]</f>
        <v/>
      </c>
      <c r="I18" s="41" t="str">
        <f>Table13[[#This Row],[שעות עבודה תעריף 3]]</f>
        <v/>
      </c>
      <c r="J18" s="68"/>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ht="15" thickBot="1" x14ac:dyDescent="0.35">
      <c r="A19" s="36"/>
      <c r="B19" s="38">
        <v>44847</v>
      </c>
      <c r="C19" s="39" t="str">
        <f>Table13[[#This Row],[יום]]</f>
        <v>יום חמישי</v>
      </c>
      <c r="D19" s="40"/>
      <c r="E19" s="40"/>
      <c r="F19" s="41" t="str">
        <f>Table13[[#This Row],[מספר שעות עבודה]]</f>
        <v/>
      </c>
      <c r="G19" s="41" t="str">
        <f>Table13[[#This Row],[שעות עבודה תעריף 1]]</f>
        <v/>
      </c>
      <c r="H19" s="41" t="str">
        <f>Table13[[#This Row],[שעות עבודה תעריף 2]]</f>
        <v/>
      </c>
      <c r="I19" s="41" t="str">
        <f>Table13[[#This Row],[שעות עבודה תעריף 3]]</f>
        <v/>
      </c>
      <c r="J19" s="68"/>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ht="15" thickBot="1" x14ac:dyDescent="0.35">
      <c r="A20" s="36"/>
      <c r="B20" s="38">
        <v>44848</v>
      </c>
      <c r="C20" s="39" t="str">
        <f>Table13[[#This Row],[יום]]</f>
        <v>יום שישי</v>
      </c>
      <c r="D20" s="40"/>
      <c r="E20" s="40"/>
      <c r="F20" s="41" t="str">
        <f>Table13[[#This Row],[מספר שעות עבודה]]</f>
        <v/>
      </c>
      <c r="G20" s="41" t="str">
        <f>Table13[[#This Row],[שעות עבודה תעריף 1]]</f>
        <v/>
      </c>
      <c r="H20" s="41" t="str">
        <f>Table13[[#This Row],[שעות עבודה תעריף 2]]</f>
        <v/>
      </c>
      <c r="I20" s="41" t="str">
        <f>Table13[[#This Row],[שעות עבודה תעריף 3]]</f>
        <v/>
      </c>
      <c r="J20" s="68"/>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row>
    <row r="21" spans="1:52" ht="15" thickBot="1" x14ac:dyDescent="0.35">
      <c r="A21" s="36"/>
      <c r="B21" s="38">
        <v>44849</v>
      </c>
      <c r="C21" s="39" t="str">
        <f>Table13[[#This Row],[יום]]</f>
        <v>שבת</v>
      </c>
      <c r="D21" s="40"/>
      <c r="E21" s="40"/>
      <c r="F21" s="41" t="str">
        <f>Table13[[#This Row],[מספר שעות עבודה]]</f>
        <v/>
      </c>
      <c r="G21" s="41" t="str">
        <f>Table13[[#This Row],[שעות עבודה תעריף 1]]</f>
        <v/>
      </c>
      <c r="H21" s="41" t="str">
        <f>Table13[[#This Row],[שעות עבודה תעריף 2]]</f>
        <v/>
      </c>
      <c r="I21" s="41" t="str">
        <f>Table13[[#This Row],[שעות עבודה תעריף 3]]</f>
        <v/>
      </c>
      <c r="J21" s="68"/>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row>
    <row r="22" spans="1:52" ht="15" thickBot="1" x14ac:dyDescent="0.35">
      <c r="A22" s="36"/>
      <c r="B22" s="38">
        <v>44850</v>
      </c>
      <c r="C22" s="39" t="str">
        <f>Table13[[#This Row],[יום]]</f>
        <v>יום ראשון</v>
      </c>
      <c r="D22" s="40"/>
      <c r="E22" s="40"/>
      <c r="F22" s="41" t="str">
        <f>Table13[[#This Row],[מספר שעות עבודה]]</f>
        <v/>
      </c>
      <c r="G22" s="41" t="str">
        <f>Table13[[#This Row],[שעות עבודה תעריף 1]]</f>
        <v/>
      </c>
      <c r="H22" s="41" t="str">
        <f>Table13[[#This Row],[שעות עבודה תעריף 2]]</f>
        <v/>
      </c>
      <c r="I22" s="41" t="str">
        <f>Table13[[#This Row],[שעות עבודה תעריף 3]]</f>
        <v/>
      </c>
      <c r="J22" s="68"/>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row>
    <row r="23" spans="1:52" ht="15" thickBot="1" x14ac:dyDescent="0.35">
      <c r="A23" s="36"/>
      <c r="B23" s="38">
        <v>44851</v>
      </c>
      <c r="C23" s="39" t="str">
        <f>Table13[[#This Row],[יום]]</f>
        <v>יום שני</v>
      </c>
      <c r="D23" s="40"/>
      <c r="E23" s="40"/>
      <c r="F23" s="41" t="str">
        <f>Table13[[#This Row],[מספר שעות עבודה]]</f>
        <v/>
      </c>
      <c r="G23" s="41" t="str">
        <f>Table13[[#This Row],[שעות עבודה תעריף 1]]</f>
        <v/>
      </c>
      <c r="H23" s="41" t="str">
        <f>Table13[[#This Row],[שעות עבודה תעריף 2]]</f>
        <v/>
      </c>
      <c r="I23" s="41" t="str">
        <f>Table13[[#This Row],[שעות עבודה תעריף 3]]</f>
        <v/>
      </c>
      <c r="J23" s="68"/>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ht="15" thickBot="1" x14ac:dyDescent="0.35">
      <c r="A24" s="36"/>
      <c r="B24" s="38">
        <v>44852</v>
      </c>
      <c r="C24" s="39" t="str">
        <f>Table13[[#This Row],[יום]]</f>
        <v>יום שלישי</v>
      </c>
      <c r="D24" s="40"/>
      <c r="E24" s="40"/>
      <c r="F24" s="41" t="str">
        <f>Table13[[#This Row],[מספר שעות עבודה]]</f>
        <v/>
      </c>
      <c r="G24" s="41" t="str">
        <f>Table13[[#This Row],[שעות עבודה תעריף 1]]</f>
        <v/>
      </c>
      <c r="H24" s="41" t="str">
        <f>Table13[[#This Row],[שעות עבודה תעריף 2]]</f>
        <v/>
      </c>
      <c r="I24" s="41" t="str">
        <f>Table13[[#This Row],[שעות עבודה תעריף 3]]</f>
        <v/>
      </c>
      <c r="J24" s="68"/>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row>
    <row r="25" spans="1:52" ht="15" thickBot="1" x14ac:dyDescent="0.35">
      <c r="A25" s="36"/>
      <c r="B25" s="38">
        <v>44853</v>
      </c>
      <c r="C25" s="39" t="str">
        <f>Table13[[#This Row],[יום]]</f>
        <v>יום רביעי</v>
      </c>
      <c r="D25" s="40"/>
      <c r="E25" s="40"/>
      <c r="F25" s="41" t="str">
        <f>Table13[[#This Row],[מספר שעות עבודה]]</f>
        <v/>
      </c>
      <c r="G25" s="41" t="str">
        <f>Table13[[#This Row],[שעות עבודה תעריף 1]]</f>
        <v/>
      </c>
      <c r="H25" s="41" t="str">
        <f>Table13[[#This Row],[שעות עבודה תעריף 2]]</f>
        <v/>
      </c>
      <c r="I25" s="41" t="str">
        <f>Table13[[#This Row],[שעות עבודה תעריף 3]]</f>
        <v/>
      </c>
      <c r="J25" s="68"/>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row>
    <row r="26" spans="1:52" ht="15" thickBot="1" x14ac:dyDescent="0.35">
      <c r="A26" s="36"/>
      <c r="B26" s="38">
        <v>44854</v>
      </c>
      <c r="C26" s="39" t="str">
        <f>Table13[[#This Row],[יום]]</f>
        <v>יום חמישי</v>
      </c>
      <c r="D26" s="40"/>
      <c r="E26" s="40"/>
      <c r="F26" s="41" t="str">
        <f>Table13[[#This Row],[מספר שעות עבודה]]</f>
        <v/>
      </c>
      <c r="G26" s="41" t="str">
        <f>Table13[[#This Row],[שעות עבודה תעריף 1]]</f>
        <v/>
      </c>
      <c r="H26" s="41" t="str">
        <f>Table13[[#This Row],[שעות עבודה תעריף 2]]</f>
        <v/>
      </c>
      <c r="I26" s="41" t="str">
        <f>Table13[[#This Row],[שעות עבודה תעריף 3]]</f>
        <v/>
      </c>
      <c r="J26" s="68"/>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row>
    <row r="27" spans="1:52" ht="15" thickBot="1" x14ac:dyDescent="0.35">
      <c r="A27" s="36"/>
      <c r="B27" s="38">
        <v>44855</v>
      </c>
      <c r="C27" s="39" t="str">
        <f>Table13[[#This Row],[יום]]</f>
        <v>יום שישי</v>
      </c>
      <c r="D27" s="40"/>
      <c r="E27" s="40"/>
      <c r="F27" s="41" t="str">
        <f>Table13[[#This Row],[מספר שעות עבודה]]</f>
        <v/>
      </c>
      <c r="G27" s="41" t="str">
        <f>Table13[[#This Row],[שעות עבודה תעריף 1]]</f>
        <v/>
      </c>
      <c r="H27" s="41" t="str">
        <f>Table13[[#This Row],[שעות עבודה תעריף 2]]</f>
        <v/>
      </c>
      <c r="I27" s="41" t="str">
        <f>Table13[[#This Row],[שעות עבודה תעריף 3]]</f>
        <v/>
      </c>
      <c r="J27" s="68"/>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row>
    <row r="28" spans="1:52" ht="15" thickBot="1" x14ac:dyDescent="0.35">
      <c r="A28" s="36"/>
      <c r="B28" s="38">
        <v>44856</v>
      </c>
      <c r="C28" s="39" t="str">
        <f>Table13[[#This Row],[יום]]</f>
        <v>שבת</v>
      </c>
      <c r="D28" s="40"/>
      <c r="E28" s="40"/>
      <c r="F28" s="41" t="str">
        <f>Table13[[#This Row],[מספר שעות עבודה]]</f>
        <v/>
      </c>
      <c r="G28" s="41" t="str">
        <f>Table13[[#This Row],[שעות עבודה תעריף 1]]</f>
        <v/>
      </c>
      <c r="H28" s="41" t="str">
        <f>Table13[[#This Row],[שעות עבודה תעריף 2]]</f>
        <v/>
      </c>
      <c r="I28" s="41" t="str">
        <f>Table13[[#This Row],[שעות עבודה תעריף 3]]</f>
        <v/>
      </c>
      <c r="J28" s="68"/>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row>
    <row r="29" spans="1:52" ht="15" thickBot="1" x14ac:dyDescent="0.35">
      <c r="A29" s="36"/>
      <c r="B29" s="38">
        <v>44857</v>
      </c>
      <c r="C29" s="39" t="str">
        <f>Table13[[#This Row],[יום]]</f>
        <v>יום ראשון</v>
      </c>
      <c r="D29" s="40"/>
      <c r="E29" s="40"/>
      <c r="F29" s="41" t="str">
        <f>Table13[[#This Row],[מספר שעות עבודה]]</f>
        <v/>
      </c>
      <c r="G29" s="41" t="str">
        <f>Table13[[#This Row],[שעות עבודה תעריף 1]]</f>
        <v/>
      </c>
      <c r="H29" s="41" t="str">
        <f>Table13[[#This Row],[שעות עבודה תעריף 2]]</f>
        <v/>
      </c>
      <c r="I29" s="41" t="str">
        <f>Table13[[#This Row],[שעות עבודה תעריף 3]]</f>
        <v/>
      </c>
      <c r="J29" s="68"/>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row>
    <row r="30" spans="1:52" ht="15" thickBot="1" x14ac:dyDescent="0.35">
      <c r="A30" s="36"/>
      <c r="B30" s="38">
        <v>44858</v>
      </c>
      <c r="C30" s="39" t="str">
        <f>Table13[[#This Row],[יום]]</f>
        <v>יום שני</v>
      </c>
      <c r="D30" s="40"/>
      <c r="E30" s="40"/>
      <c r="F30" s="41" t="str">
        <f>Table13[[#This Row],[מספר שעות עבודה]]</f>
        <v/>
      </c>
      <c r="G30" s="41" t="str">
        <f>Table13[[#This Row],[שעות עבודה תעריף 1]]</f>
        <v/>
      </c>
      <c r="H30" s="41" t="str">
        <f>Table13[[#This Row],[שעות עבודה תעריף 2]]</f>
        <v/>
      </c>
      <c r="I30" s="41" t="str">
        <f>Table13[[#This Row],[שעות עבודה תעריף 3]]</f>
        <v/>
      </c>
      <c r="J30" s="68"/>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row>
    <row r="31" spans="1:52" ht="15" thickBot="1" x14ac:dyDescent="0.35">
      <c r="A31" s="36"/>
      <c r="B31" s="38">
        <v>44859</v>
      </c>
      <c r="C31" s="39" t="str">
        <f>Table13[[#This Row],[יום]]</f>
        <v>יום שלישי</v>
      </c>
      <c r="D31" s="40"/>
      <c r="E31" s="40"/>
      <c r="F31" s="41" t="str">
        <f>Table13[[#This Row],[מספר שעות עבודה]]</f>
        <v/>
      </c>
      <c r="G31" s="41" t="str">
        <f>Table13[[#This Row],[שעות עבודה תעריף 1]]</f>
        <v/>
      </c>
      <c r="H31" s="41" t="str">
        <f>Table13[[#This Row],[שעות עבודה תעריף 2]]</f>
        <v/>
      </c>
      <c r="I31" s="41" t="str">
        <f>Table13[[#This Row],[שעות עבודה תעריף 3]]</f>
        <v/>
      </c>
      <c r="J31" s="68"/>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row>
    <row r="32" spans="1:52" ht="15" thickBot="1" x14ac:dyDescent="0.35">
      <c r="A32" s="36"/>
      <c r="B32" s="38">
        <v>44860</v>
      </c>
      <c r="C32" s="39" t="str">
        <f>Table13[[#This Row],[יום]]</f>
        <v>יום רביעי</v>
      </c>
      <c r="D32" s="40"/>
      <c r="E32" s="40"/>
      <c r="F32" s="41" t="str">
        <f>Table13[[#This Row],[מספר שעות עבודה]]</f>
        <v/>
      </c>
      <c r="G32" s="41" t="str">
        <f>Table13[[#This Row],[שעות עבודה תעריף 1]]</f>
        <v/>
      </c>
      <c r="H32" s="41" t="str">
        <f>Table13[[#This Row],[שעות עבודה תעריף 2]]</f>
        <v/>
      </c>
      <c r="I32" s="41" t="str">
        <f>Table13[[#This Row],[שעות עבודה תעריף 3]]</f>
        <v/>
      </c>
      <c r="J32" s="68"/>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row>
    <row r="33" spans="1:52" ht="15" thickBot="1" x14ac:dyDescent="0.35">
      <c r="A33" s="36"/>
      <c r="B33" s="38">
        <v>44861</v>
      </c>
      <c r="C33" s="39" t="str">
        <f>Table13[[#This Row],[יום]]</f>
        <v>יום חמישי</v>
      </c>
      <c r="D33" s="40"/>
      <c r="E33" s="40"/>
      <c r="F33" s="41" t="str">
        <f>Table13[[#This Row],[מספר שעות עבודה]]</f>
        <v/>
      </c>
      <c r="G33" s="41" t="str">
        <f>Table13[[#This Row],[שעות עבודה תעריף 1]]</f>
        <v/>
      </c>
      <c r="H33" s="41" t="str">
        <f>Table13[[#This Row],[שעות עבודה תעריף 2]]</f>
        <v/>
      </c>
      <c r="I33" s="41" t="str">
        <f>Table13[[#This Row],[שעות עבודה תעריף 3]]</f>
        <v/>
      </c>
      <c r="J33" s="68"/>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row>
    <row r="34" spans="1:52" ht="15" thickBot="1" x14ac:dyDescent="0.35">
      <c r="A34" s="36"/>
      <c r="B34" s="38">
        <v>44862</v>
      </c>
      <c r="C34" s="39" t="str">
        <f>Table13[[#This Row],[יום]]</f>
        <v>יום שישי</v>
      </c>
      <c r="D34" s="40"/>
      <c r="E34" s="40"/>
      <c r="F34" s="41" t="str">
        <f>Table13[[#This Row],[מספר שעות עבודה]]</f>
        <v/>
      </c>
      <c r="G34" s="41" t="str">
        <f>Table13[[#This Row],[שעות עבודה תעריף 1]]</f>
        <v/>
      </c>
      <c r="H34" s="41" t="str">
        <f>Table13[[#This Row],[שעות עבודה תעריף 2]]</f>
        <v/>
      </c>
      <c r="I34" s="41" t="str">
        <f>Table13[[#This Row],[שעות עבודה תעריף 3]]</f>
        <v/>
      </c>
      <c r="J34" s="68"/>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row>
    <row r="35" spans="1:52" ht="15" thickBot="1" x14ac:dyDescent="0.35">
      <c r="A35" s="36"/>
      <c r="B35" s="38">
        <v>44863</v>
      </c>
      <c r="C35" s="39" t="str">
        <f>Table13[[#This Row],[יום]]</f>
        <v>שבת</v>
      </c>
      <c r="D35" s="40"/>
      <c r="E35" s="40"/>
      <c r="F35" s="41" t="str">
        <f>Table13[[#This Row],[מספר שעות עבודה]]</f>
        <v/>
      </c>
      <c r="G35" s="41" t="str">
        <f>Table13[[#This Row],[שעות עבודה תעריף 1]]</f>
        <v/>
      </c>
      <c r="H35" s="41" t="str">
        <f>Table13[[#This Row],[שעות עבודה תעריף 2]]</f>
        <v/>
      </c>
      <c r="I35" s="41" t="str">
        <f>Table13[[#This Row],[שעות עבודה תעריף 3]]</f>
        <v/>
      </c>
      <c r="J35" s="68"/>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row>
    <row r="36" spans="1:52" ht="15" thickBot="1" x14ac:dyDescent="0.35">
      <c r="A36" s="36"/>
      <c r="B36" s="38">
        <v>44864</v>
      </c>
      <c r="C36" s="39" t="str">
        <f>Table13[[#This Row],[יום]]</f>
        <v>יום ראשון</v>
      </c>
      <c r="D36" s="40"/>
      <c r="E36" s="40"/>
      <c r="F36" s="41" t="str">
        <f>Table13[[#This Row],[מספר שעות עבודה]]</f>
        <v/>
      </c>
      <c r="G36" s="41" t="str">
        <f>Table13[[#This Row],[שעות עבודה תעריף 1]]</f>
        <v/>
      </c>
      <c r="H36" s="41" t="str">
        <f>Table13[[#This Row],[שעות עבודה תעריף 2]]</f>
        <v/>
      </c>
      <c r="I36" s="41" t="str">
        <f>Table13[[#This Row],[שעות עבודה תעריף 3]]</f>
        <v/>
      </c>
      <c r="J36" s="68"/>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row>
    <row r="37" spans="1:52" ht="15" thickBot="1" x14ac:dyDescent="0.35">
      <c r="A37" s="36"/>
      <c r="B37" s="38">
        <v>44865</v>
      </c>
      <c r="C37" s="39" t="str">
        <f>Table13[[#This Row],[יום]]</f>
        <v>יום שני</v>
      </c>
      <c r="D37" s="40"/>
      <c r="E37" s="40"/>
      <c r="F37" s="54" t="str">
        <f>Table13[[#This Row],[מספר שעות עבודה]]</f>
        <v/>
      </c>
      <c r="G37" s="54" t="str">
        <f>Table13[[#This Row],[שעות עבודה תעריף 1]]</f>
        <v/>
      </c>
      <c r="H37" s="54" t="str">
        <f>Table13[[#This Row],[שעות עבודה תעריף 2]]</f>
        <v/>
      </c>
      <c r="I37" s="54" t="str">
        <f>Table13[[#This Row],[שעות עבודה תעריף 3]]</f>
        <v/>
      </c>
      <c r="J37" s="69"/>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row>
    <row r="38" spans="1:52" ht="14.4" x14ac:dyDescent="0.3">
      <c r="A38" s="36"/>
      <c r="B38" s="43"/>
      <c r="C38" s="43"/>
      <c r="D38" s="43"/>
      <c r="E38" s="43"/>
      <c r="F38" s="55">
        <f>SUM(Table1[מספר שעות עבודה])</f>
        <v>0</v>
      </c>
      <c r="G38" s="55">
        <f>Back!F39</f>
        <v>0</v>
      </c>
      <c r="H38" s="55">
        <f>Back!G39</f>
        <v>0</v>
      </c>
      <c r="I38" s="55">
        <f>Back!H39</f>
        <v>0</v>
      </c>
      <c r="J38" s="5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row>
    <row r="39" spans="1:52" ht="14.4" x14ac:dyDescent="0.3">
      <c r="A39" s="36"/>
      <c r="B39" s="36"/>
      <c r="C39" s="36"/>
      <c r="D39" s="36"/>
      <c r="E39" s="36"/>
      <c r="F39" s="36"/>
      <c r="G39" s="36"/>
      <c r="H39" s="36"/>
      <c r="I39" s="36"/>
      <c r="J39" s="57" t="s">
        <v>16</v>
      </c>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row>
    <row r="40" spans="1:52" ht="15.6" x14ac:dyDescent="0.3">
      <c r="A40" s="36"/>
      <c r="B40" s="36"/>
      <c r="C40" s="36"/>
      <c r="D40" s="36"/>
      <c r="E40" s="36"/>
      <c r="F40" s="36"/>
      <c r="G40" s="36"/>
      <c r="H40" s="36"/>
      <c r="I40" s="36"/>
      <c r="J40" s="44">
        <f>Back!H41</f>
        <v>0</v>
      </c>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row>
    <row r="41" spans="1:52" ht="14.4" x14ac:dyDescent="0.3">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row>
    <row r="42" spans="1:52" ht="14.4" x14ac:dyDescent="0.3">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row>
    <row r="43" spans="1:52" ht="14.4" x14ac:dyDescent="0.3">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row>
    <row r="44" spans="1:52" ht="14.4" x14ac:dyDescent="0.3">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row>
    <row r="45" spans="1:52" ht="14.4" x14ac:dyDescent="0.3">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row>
    <row r="46" spans="1:52" ht="14.4" x14ac:dyDescent="0.3">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row>
    <row r="47" spans="1:52" ht="14.4" x14ac:dyDescent="0.3">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row>
    <row r="48" spans="1:52" ht="14.4" x14ac:dyDescent="0.3">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row>
    <row r="49" spans="1:52" ht="14.4" x14ac:dyDescent="0.3">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row>
    <row r="50" spans="1:52" ht="14.4" x14ac:dyDescent="0.3">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row>
    <row r="51" spans="1:52" ht="14.4" x14ac:dyDescent="0.3">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row>
    <row r="52" spans="1:52" ht="14.4" x14ac:dyDescent="0.3">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row>
    <row r="53" spans="1:52" ht="14.4" x14ac:dyDescent="0.3">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row>
    <row r="54" spans="1:52" ht="14.4" x14ac:dyDescent="0.3">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row>
    <row r="55" spans="1:52" ht="14.4" x14ac:dyDescent="0.3">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row>
    <row r="56" spans="1:52" ht="14.4" x14ac:dyDescent="0.3">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row>
    <row r="57" spans="1:52" ht="14.4" x14ac:dyDescent="0.3">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row>
    <row r="58" spans="1:52" ht="14.4" x14ac:dyDescent="0.3">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row>
    <row r="59" spans="1:52" ht="14.4" x14ac:dyDescent="0.3">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row>
    <row r="60" spans="1:52" ht="14.4" x14ac:dyDescent="0.3">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row>
    <row r="61" spans="1:52" ht="14.4" x14ac:dyDescent="0.3">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row>
    <row r="62" spans="1:52" ht="14.4" x14ac:dyDescent="0.3">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row>
    <row r="63" spans="1:52" ht="14.4" x14ac:dyDescent="0.3">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row>
    <row r="64" spans="1:52" ht="14.4" x14ac:dyDescent="0.3">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row>
    <row r="65" spans="1:52" ht="14.4" x14ac:dyDescent="0.3">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row>
    <row r="66" spans="1:52" ht="14.4" x14ac:dyDescent="0.3">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row>
    <row r="67" spans="1:52" ht="14.4" x14ac:dyDescent="0.3">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row>
    <row r="68" spans="1:52" ht="14.4" x14ac:dyDescent="0.3">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row>
    <row r="69" spans="1:52" ht="14.4" x14ac:dyDescent="0.3">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row>
    <row r="70" spans="1:52" ht="14.4" x14ac:dyDescent="0.3">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row>
    <row r="71" spans="1:52" ht="14.4" x14ac:dyDescent="0.3">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row>
    <row r="72" spans="1:52" ht="14.4" x14ac:dyDescent="0.3">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row>
    <row r="73" spans="1:52" ht="14.4" x14ac:dyDescent="0.3">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row>
    <row r="74" spans="1:52" ht="14.4" x14ac:dyDescent="0.3">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row>
    <row r="75" spans="1:52" ht="14.4" x14ac:dyDescent="0.3">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row>
    <row r="76" spans="1:52" ht="14.4" x14ac:dyDescent="0.3">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row>
    <row r="77" spans="1:52" ht="14.4" x14ac:dyDescent="0.3">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row>
    <row r="78" spans="1:52" ht="14.4" x14ac:dyDescent="0.3">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row>
    <row r="79" spans="1:52" ht="14.4" x14ac:dyDescent="0.3">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row>
    <row r="80" spans="1:52" ht="14.4" x14ac:dyDescent="0.3">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row>
    <row r="81" spans="1:52" ht="14.4" x14ac:dyDescent="0.3">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row>
    <row r="82" spans="1:52" ht="14.4" x14ac:dyDescent="0.3">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row>
    <row r="83" spans="1:52" ht="14.4" x14ac:dyDescent="0.3">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row>
    <row r="84" spans="1:52" ht="14.4" x14ac:dyDescent="0.3">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row>
    <row r="85" spans="1:52" ht="14.4" x14ac:dyDescent="0.3">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row>
    <row r="86" spans="1:52" ht="14.4" x14ac:dyDescent="0.3">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row>
    <row r="87" spans="1:52" ht="14.4" x14ac:dyDescent="0.3">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row>
    <row r="88" spans="1:52" ht="14.4" x14ac:dyDescent="0.3">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row>
    <row r="89" spans="1:52" ht="14.4" x14ac:dyDescent="0.3">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row>
    <row r="90" spans="1:52" ht="14.4" x14ac:dyDescent="0.3">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row>
    <row r="91" spans="1:52" ht="14.4" x14ac:dyDescent="0.3">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row>
    <row r="92" spans="1:52" ht="14.4" x14ac:dyDescent="0.3">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row>
    <row r="93" spans="1:52" ht="14.4" x14ac:dyDescent="0.3">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row>
    <row r="94" spans="1:52" ht="14.4" x14ac:dyDescent="0.3">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row>
    <row r="95" spans="1:52" ht="14.4" x14ac:dyDescent="0.3">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row>
    <row r="96" spans="1:52" ht="14.4" x14ac:dyDescent="0.3">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row>
    <row r="97" spans="1:52" ht="14.4" x14ac:dyDescent="0.3">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row>
    <row r="98" spans="1:52" ht="14.4" x14ac:dyDescent="0.3">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row>
    <row r="99" spans="1:52" ht="14.4" x14ac:dyDescent="0.3">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row>
    <row r="100" spans="1:52" ht="14.4" x14ac:dyDescent="0.3">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row>
    <row r="101" spans="1:52" ht="14.4" x14ac:dyDescent="0.3">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row>
    <row r="102" spans="1:52" ht="14.4" x14ac:dyDescent="0.3">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row>
    <row r="103" spans="1:52" ht="14.4" x14ac:dyDescent="0.3">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row>
    <row r="104" spans="1:52" ht="14.4" x14ac:dyDescent="0.3">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row>
    <row r="105" spans="1:52" ht="14.4" x14ac:dyDescent="0.3">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row>
    <row r="106" spans="1:52" ht="14.4" x14ac:dyDescent="0.3">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row>
    <row r="107" spans="1:52" ht="14.4" x14ac:dyDescent="0.3">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row>
    <row r="108" spans="1:52" ht="14.4" x14ac:dyDescent="0.3">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row>
    <row r="109" spans="1:52" ht="14.4" x14ac:dyDescent="0.3">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row>
    <row r="110" spans="1:52" ht="14.4" x14ac:dyDescent="0.3">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row>
    <row r="111" spans="1:52" ht="14.4" x14ac:dyDescent="0.3">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row>
    <row r="112" spans="1:52" ht="14.4" x14ac:dyDescent="0.3">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row>
    <row r="113" spans="1:52" ht="14.4" x14ac:dyDescent="0.3">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row>
    <row r="114" spans="1:52" ht="14.4" x14ac:dyDescent="0.3">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row>
    <row r="115" spans="1:52" ht="14.4" x14ac:dyDescent="0.3">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row>
    <row r="116" spans="1:52" ht="14.4" x14ac:dyDescent="0.3">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row>
    <row r="117" spans="1:52" ht="14.4" x14ac:dyDescent="0.3">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row>
    <row r="118" spans="1:52" ht="14.4" x14ac:dyDescent="0.3">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row>
    <row r="119" spans="1:52" ht="14.4" x14ac:dyDescent="0.3">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row>
    <row r="120" spans="1:52" ht="14.4" x14ac:dyDescent="0.3">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row>
    <row r="121" spans="1:52" ht="14.4" x14ac:dyDescent="0.3">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row>
    <row r="122" spans="1:52" ht="14.4" x14ac:dyDescent="0.3">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row>
    <row r="123" spans="1:52" ht="14.4" x14ac:dyDescent="0.3">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row>
    <row r="124" spans="1:52" ht="14.4" x14ac:dyDescent="0.3">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row>
    <row r="125" spans="1:52" ht="14.4" x14ac:dyDescent="0.3">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row>
    <row r="126" spans="1:52" ht="14.4" x14ac:dyDescent="0.3">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row>
    <row r="127" spans="1:52" ht="14.4" x14ac:dyDescent="0.3">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row>
    <row r="128" spans="1:52" ht="14.4" x14ac:dyDescent="0.3">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row>
    <row r="129" spans="1:52" ht="14.4" x14ac:dyDescent="0.3">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row>
    <row r="130" spans="1:52" ht="14.4" x14ac:dyDescent="0.3">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row>
    <row r="131" spans="1:52" ht="14.4" x14ac:dyDescent="0.3">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row>
    <row r="132" spans="1:52" ht="14.4" x14ac:dyDescent="0.3">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row>
    <row r="133" spans="1:52" ht="14.4" x14ac:dyDescent="0.3">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row>
    <row r="134" spans="1:52" ht="14.4" x14ac:dyDescent="0.3">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row>
    <row r="135" spans="1:52" ht="14.4" x14ac:dyDescent="0.3">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row>
    <row r="136" spans="1:52" ht="14.4" x14ac:dyDescent="0.3">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row>
    <row r="137" spans="1:52" ht="14.4" x14ac:dyDescent="0.3">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row>
    <row r="138" spans="1:52" ht="14.4" x14ac:dyDescent="0.3">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row>
    <row r="139" spans="1:52" ht="14.4" x14ac:dyDescent="0.3">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row>
    <row r="140" spans="1:52" ht="14.4" x14ac:dyDescent="0.3">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row>
    <row r="141" spans="1:52" ht="14.4" x14ac:dyDescent="0.3">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row>
    <row r="142" spans="1:52" ht="14.4" x14ac:dyDescent="0.3">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row>
    <row r="143" spans="1:52" ht="14.4" x14ac:dyDescent="0.3">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row>
    <row r="144" spans="1:52" ht="14.4" x14ac:dyDescent="0.3">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row>
    <row r="145" spans="1:52" ht="14.4" x14ac:dyDescent="0.3">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row>
    <row r="146" spans="1:52" ht="14.4" x14ac:dyDescent="0.3">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row>
    <row r="147" spans="1:52" ht="14.4" x14ac:dyDescent="0.3">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row>
    <row r="148" spans="1:52" ht="14.4" x14ac:dyDescent="0.3">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row>
    <row r="149" spans="1:52" ht="14.4" x14ac:dyDescent="0.3">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row>
    <row r="150" spans="1:52" ht="14.4" x14ac:dyDescent="0.3">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row>
    <row r="151" spans="1:52" ht="14.4" x14ac:dyDescent="0.3">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row>
    <row r="152" spans="1:52" ht="14.4" x14ac:dyDescent="0.3">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row>
    <row r="153" spans="1:52" ht="14.4" x14ac:dyDescent="0.3">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row>
    <row r="154" spans="1:52" ht="14.4" x14ac:dyDescent="0.3">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row>
    <row r="155" spans="1:52" ht="14.4" x14ac:dyDescent="0.3">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row>
    <row r="156" spans="1:52" ht="14.4" x14ac:dyDescent="0.3">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row>
    <row r="157" spans="1:52" ht="14.4" x14ac:dyDescent="0.3">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row>
    <row r="158" spans="1:52" ht="14.4" x14ac:dyDescent="0.3">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row>
    <row r="159" spans="1:52" ht="14.4" x14ac:dyDescent="0.3">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row>
    <row r="160" spans="1:52" ht="14.4" x14ac:dyDescent="0.3">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row>
    <row r="161" spans="1:52" ht="14.4" x14ac:dyDescent="0.3">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row>
    <row r="162" spans="1:52" ht="14.4" x14ac:dyDescent="0.3">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row>
    <row r="163" spans="1:52" ht="14.4" x14ac:dyDescent="0.3">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row>
    <row r="164" spans="1:52" ht="14.4" x14ac:dyDescent="0.3">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row>
    <row r="165" spans="1:52" ht="14.4" x14ac:dyDescent="0.3">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row>
    <row r="166" spans="1:52" ht="14.4" x14ac:dyDescent="0.3">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row>
    <row r="167" spans="1:52" ht="14.4" x14ac:dyDescent="0.3">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row>
    <row r="168" spans="1:52" ht="14.4" x14ac:dyDescent="0.3">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row>
    <row r="169" spans="1:52" ht="14.4" x14ac:dyDescent="0.3">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row>
    <row r="170" spans="1:52" ht="14.4" x14ac:dyDescent="0.3">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row>
    <row r="171" spans="1:52" ht="14.4" x14ac:dyDescent="0.3">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row>
    <row r="172" spans="1:52" ht="14.4" x14ac:dyDescent="0.3">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row>
    <row r="173" spans="1:52" ht="14.4" x14ac:dyDescent="0.3">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row>
    <row r="174" spans="1:52" ht="14.4" x14ac:dyDescent="0.3">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row>
    <row r="175" spans="1:52" ht="14.4" x14ac:dyDescent="0.3">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row>
    <row r="176" spans="1:52" ht="14.4" x14ac:dyDescent="0.3">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row>
    <row r="177" spans="1:52" ht="14.4" x14ac:dyDescent="0.3">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row>
    <row r="178" spans="1:52" ht="14.4" x14ac:dyDescent="0.3">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row>
    <row r="179" spans="1:52" ht="14.4" x14ac:dyDescent="0.3">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row>
    <row r="180" spans="1:52" ht="14.4" x14ac:dyDescent="0.3">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row>
    <row r="181" spans="1:52" ht="14.4" x14ac:dyDescent="0.3">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row>
    <row r="182" spans="1:52" ht="14.4" x14ac:dyDescent="0.3">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row>
    <row r="183" spans="1:52" ht="14.4" x14ac:dyDescent="0.3">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row>
    <row r="184" spans="1:52" ht="14.4" x14ac:dyDescent="0.3">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row>
    <row r="185" spans="1:52" ht="14.4" x14ac:dyDescent="0.3">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row>
    <row r="186" spans="1:52" ht="14.4" x14ac:dyDescent="0.3">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row>
    <row r="187" spans="1:52" ht="14.4" x14ac:dyDescent="0.3">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row>
    <row r="188" spans="1:52" ht="14.4" x14ac:dyDescent="0.3">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row>
    <row r="189" spans="1:52" ht="14.4" x14ac:dyDescent="0.3">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row>
    <row r="190" spans="1:52" ht="14.4" x14ac:dyDescent="0.3">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row>
    <row r="191" spans="1:52" ht="14.4" x14ac:dyDescent="0.3">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row>
    <row r="192" spans="1:52" ht="14.4" x14ac:dyDescent="0.3">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row>
    <row r="193" spans="1:52" ht="14.4" x14ac:dyDescent="0.3">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row>
    <row r="194" spans="1:52" ht="14.4" x14ac:dyDescent="0.3">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row>
    <row r="195" spans="1:52" ht="14.4" x14ac:dyDescent="0.3">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row>
    <row r="196" spans="1:52" ht="14.4" x14ac:dyDescent="0.3">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row>
    <row r="197" spans="1:52" ht="14.4" x14ac:dyDescent="0.3">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row>
    <row r="198" spans="1:52" ht="14.4" x14ac:dyDescent="0.3">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row>
    <row r="199" spans="1:52" ht="14.4" x14ac:dyDescent="0.3">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row>
    <row r="200" spans="1:52" ht="14.4" x14ac:dyDescent="0.3">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row>
    <row r="201" spans="1:52" ht="14.4" x14ac:dyDescent="0.3">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row>
    <row r="202" spans="1:52" ht="14.4" x14ac:dyDescent="0.3">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row>
    <row r="203" spans="1:52" ht="14.4" x14ac:dyDescent="0.3">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row>
    <row r="204" spans="1:52" ht="14.4" x14ac:dyDescent="0.3">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row>
    <row r="205" spans="1:52" ht="14.4" x14ac:dyDescent="0.3">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row>
    <row r="206" spans="1:52" ht="14.4" x14ac:dyDescent="0.3">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row>
    <row r="207" spans="1:52" ht="14.4" x14ac:dyDescent="0.3">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row>
    <row r="208" spans="1:52" ht="14.4" x14ac:dyDescent="0.3">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row>
    <row r="209" spans="1:52" ht="14.4" x14ac:dyDescent="0.3">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row>
    <row r="210" spans="1:52" ht="14.4" x14ac:dyDescent="0.3">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row>
    <row r="211" spans="1:52" ht="14.4" x14ac:dyDescent="0.3">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row>
    <row r="212" spans="1:52" ht="14.4" x14ac:dyDescent="0.3">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row>
    <row r="213" spans="1:52" ht="14.4" x14ac:dyDescent="0.3">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row>
    <row r="214" spans="1:52" ht="14.4" x14ac:dyDescent="0.3">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row>
    <row r="215" spans="1:52" ht="14.4" x14ac:dyDescent="0.3">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row>
    <row r="216" spans="1:52" ht="14.4" x14ac:dyDescent="0.3">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row>
    <row r="217" spans="1:52" ht="14.4" x14ac:dyDescent="0.3">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row>
    <row r="218" spans="1:52" ht="14.4" x14ac:dyDescent="0.3">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row>
    <row r="219" spans="1:52" ht="14.4" x14ac:dyDescent="0.3">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row>
    <row r="220" spans="1:52" ht="14.4" x14ac:dyDescent="0.3">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row>
    <row r="221" spans="1:52" ht="14.4" x14ac:dyDescent="0.3">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row>
    <row r="222" spans="1:52" ht="14.4" x14ac:dyDescent="0.3">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row>
    <row r="223" spans="1:52" ht="14.4" x14ac:dyDescent="0.3">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row>
    <row r="224" spans="1:52" ht="14.4" x14ac:dyDescent="0.3">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row>
    <row r="225" spans="1:52" ht="14.4" x14ac:dyDescent="0.3">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row>
    <row r="226" spans="1:52" ht="14.4" x14ac:dyDescent="0.3">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row>
    <row r="227" spans="1:52" ht="14.4" x14ac:dyDescent="0.3">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row>
    <row r="228" spans="1:52" ht="14.4" x14ac:dyDescent="0.3">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row>
    <row r="229" spans="1:52" ht="14.4" x14ac:dyDescent="0.3">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row>
    <row r="230" spans="1:52" ht="14.4" x14ac:dyDescent="0.3">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row>
    <row r="231" spans="1:52" ht="14.4" x14ac:dyDescent="0.3">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row>
    <row r="232" spans="1:52" ht="14.4" x14ac:dyDescent="0.3">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row>
    <row r="233" spans="1:52" ht="14.4" x14ac:dyDescent="0.3">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row>
    <row r="234" spans="1:52" ht="14.4" x14ac:dyDescent="0.3">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row>
    <row r="235" spans="1:52" ht="14.4" x14ac:dyDescent="0.3">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row>
    <row r="236" spans="1:52" ht="14.4" x14ac:dyDescent="0.3">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row>
    <row r="237" spans="1:52" ht="14.4" x14ac:dyDescent="0.3">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row>
    <row r="238" spans="1:52" ht="14.4" x14ac:dyDescent="0.3">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row>
    <row r="239" spans="1:52" ht="14.4" x14ac:dyDescent="0.3">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row>
    <row r="240" spans="1:52" ht="14.4" x14ac:dyDescent="0.3">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row>
    <row r="241" spans="1:52" ht="14.4" x14ac:dyDescent="0.3">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row>
    <row r="242" spans="1:52" ht="14.4" x14ac:dyDescent="0.3">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row>
    <row r="243" spans="1:52" ht="14.4" x14ac:dyDescent="0.3">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row>
    <row r="244" spans="1:52" ht="14.4" x14ac:dyDescent="0.3">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row>
    <row r="245" spans="1:52" ht="14.4" x14ac:dyDescent="0.3">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row>
    <row r="246" spans="1:52" ht="14.4" x14ac:dyDescent="0.3">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row>
    <row r="247" spans="1:52" ht="14.4" x14ac:dyDescent="0.3">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row>
    <row r="248" spans="1:52" ht="14.4" x14ac:dyDescent="0.3">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row>
    <row r="249" spans="1:52" ht="14.4" x14ac:dyDescent="0.3">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row>
    <row r="250" spans="1:52" ht="14.4" x14ac:dyDescent="0.3">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row>
    <row r="251" spans="1:52" ht="14.4" x14ac:dyDescent="0.3">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row>
    <row r="252" spans="1:52" ht="14.4" x14ac:dyDescent="0.3">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row>
    <row r="253" spans="1:52" ht="14.4" x14ac:dyDescent="0.3">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row>
    <row r="254" spans="1:52" ht="14.4" x14ac:dyDescent="0.3">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row>
    <row r="255" spans="1:52" ht="14.4" x14ac:dyDescent="0.3">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row>
    <row r="256" spans="1:52" ht="14.4" x14ac:dyDescent="0.3">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row>
    <row r="257" spans="1:52" ht="14.4" x14ac:dyDescent="0.3">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row>
    <row r="258" spans="1:52" ht="14.4" x14ac:dyDescent="0.3">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row>
    <row r="259" spans="1:52" ht="14.4" x14ac:dyDescent="0.3">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row>
    <row r="260" spans="1:52" ht="14.4" x14ac:dyDescent="0.3">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row>
    <row r="261" spans="1:52" ht="14.4" x14ac:dyDescent="0.3">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row>
    <row r="262" spans="1:52" ht="14.4" x14ac:dyDescent="0.3">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row>
    <row r="263" spans="1:52" ht="14.4" x14ac:dyDescent="0.3">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row>
    <row r="264" spans="1:52" ht="14.4" x14ac:dyDescent="0.3">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row>
    <row r="265" spans="1:52" ht="14.4" x14ac:dyDescent="0.3">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row>
    <row r="266" spans="1:52" ht="14.4" x14ac:dyDescent="0.3">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row>
    <row r="267" spans="1:52" ht="14.4" x14ac:dyDescent="0.3">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row>
    <row r="268" spans="1:52" ht="14.4" x14ac:dyDescent="0.3">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row>
    <row r="269" spans="1:52" ht="14.4" x14ac:dyDescent="0.3">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row>
    <row r="270" spans="1:52" ht="14.4" x14ac:dyDescent="0.3">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row>
    <row r="271" spans="1:52" ht="14.4" x14ac:dyDescent="0.3">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row>
    <row r="272" spans="1:52" ht="14.4" x14ac:dyDescent="0.3">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row>
    <row r="273" spans="1:52" ht="14.4" x14ac:dyDescent="0.3">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row>
    <row r="274" spans="1:52" ht="14.4" x14ac:dyDescent="0.3">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row>
    <row r="275" spans="1:52" ht="14.4" x14ac:dyDescent="0.3">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row>
    <row r="276" spans="1:52" ht="14.4" x14ac:dyDescent="0.3">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row>
    <row r="277" spans="1:52" ht="14.4" x14ac:dyDescent="0.3">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row>
    <row r="278" spans="1:52" ht="14.4" x14ac:dyDescent="0.3">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row>
    <row r="279" spans="1:52" ht="14.4" x14ac:dyDescent="0.3">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row>
    <row r="280" spans="1:52" ht="14.4" x14ac:dyDescent="0.3">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row>
    <row r="281" spans="1:52" ht="14.4" x14ac:dyDescent="0.3">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row>
    <row r="282" spans="1:52" ht="14.4" x14ac:dyDescent="0.3">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row>
    <row r="283" spans="1:52" ht="14.4" x14ac:dyDescent="0.3">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row>
    <row r="284" spans="1:52" ht="14.4" x14ac:dyDescent="0.3">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row>
    <row r="285" spans="1:52" ht="14.4" x14ac:dyDescent="0.3">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row>
    <row r="286" spans="1:52" ht="14.4" x14ac:dyDescent="0.3">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row>
    <row r="287" spans="1:52" ht="14.4" x14ac:dyDescent="0.3">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row>
    <row r="288" spans="1:52" ht="14.4" x14ac:dyDescent="0.3">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row>
    <row r="289" spans="1:52" ht="14.4" x14ac:dyDescent="0.3">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row>
    <row r="290" spans="1:52" ht="14.4" x14ac:dyDescent="0.3">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row>
    <row r="291" spans="1:52" ht="14.4" x14ac:dyDescent="0.3">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row>
    <row r="292" spans="1:52" ht="14.4" x14ac:dyDescent="0.3">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row>
    <row r="293" spans="1:52" ht="14.4" x14ac:dyDescent="0.3">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row>
    <row r="294" spans="1:52" ht="14.4" x14ac:dyDescent="0.3">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row>
    <row r="295" spans="1:52" ht="14.4" x14ac:dyDescent="0.3">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row>
    <row r="296" spans="1:52" ht="14.4" x14ac:dyDescent="0.3">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row>
    <row r="297" spans="1:52" ht="14.4" x14ac:dyDescent="0.3">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row>
    <row r="298" spans="1:52" ht="14.4" x14ac:dyDescent="0.3">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row>
    <row r="299" spans="1:52" ht="14.4" x14ac:dyDescent="0.3">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row>
    <row r="300" spans="1:52" ht="14.4" x14ac:dyDescent="0.3">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row>
    <row r="301" spans="1:52" ht="14.4" x14ac:dyDescent="0.3">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row>
    <row r="302" spans="1:52" ht="14.4" x14ac:dyDescent="0.3">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row>
    <row r="303" spans="1:52" ht="14.4" x14ac:dyDescent="0.3">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row>
    <row r="304" spans="1:52" ht="14.4" x14ac:dyDescent="0.3">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row>
    <row r="305" spans="1:52" ht="14.4" x14ac:dyDescent="0.3">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row>
  </sheetData>
  <sheetProtection algorithmName="SHA-512" hashValue="2IDBPCufHk8yB1ArOa9zzurbhjC7lr0vL+VIBDriS4/fpZTSuxaHuAudjFqf/o48S0sWF5tLEKkGYmu7ipK5/w==" saltValue="tp+kEoisjKOBqMTOoxD3sA==" spinCount="100000" sheet="1" objects="1" scenarios="1" selectLockedCells="1"/>
  <mergeCells count="2">
    <mergeCell ref="B2:C5"/>
    <mergeCell ref="O5:R5"/>
  </mergeCells>
  <conditionalFormatting sqref="B7:J8 B10:J37 B9:C9 E9:J9">
    <cfRule type="expression" dxfId="0" priority="1">
      <formula>$B7=TODAY()</formula>
    </cfRule>
  </conditionalFormatting>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E953-9CCF-4808-94FC-EB7F1D316D2E}">
  <dimension ref="A1:Z150"/>
  <sheetViews>
    <sheetView rightToLeft="1" topLeftCell="M1" zoomScale="85" zoomScaleNormal="85" workbookViewId="0">
      <selection activeCell="F9" sqref="F9"/>
    </sheetView>
  </sheetViews>
  <sheetFormatPr defaultRowHeight="14.4" x14ac:dyDescent="0.3"/>
  <cols>
    <col min="1" max="1" width="15.5546875" style="3" customWidth="1"/>
    <col min="2" max="5" width="18" style="3" customWidth="1"/>
    <col min="6" max="8" width="19" style="3" customWidth="1"/>
    <col min="9" max="9" width="18" style="3" customWidth="1"/>
    <col min="10" max="10" width="8.88671875" style="3"/>
    <col min="11" max="14" width="17" style="3" customWidth="1"/>
    <col min="15" max="22" width="8.88671875" style="3"/>
    <col min="23" max="23" width="126.5546875" style="3" customWidth="1"/>
    <col min="24" max="16384" width="8.88671875" style="3"/>
  </cols>
  <sheetData>
    <row r="1" spans="1:26" ht="15" customHeight="1" thickBot="1" x14ac:dyDescent="0.35">
      <c r="A1" s="27"/>
      <c r="B1" s="28"/>
      <c r="C1" s="29"/>
      <c r="D1" s="30"/>
      <c r="E1" s="19"/>
      <c r="F1" s="20"/>
      <c r="G1" s="20"/>
      <c r="H1" s="19"/>
      <c r="I1" s="19"/>
      <c r="J1" s="19"/>
      <c r="K1" s="19"/>
      <c r="L1" s="19"/>
      <c r="M1" s="19"/>
      <c r="N1" s="19"/>
      <c r="O1" s="19"/>
      <c r="P1" s="19"/>
      <c r="Q1" s="19"/>
      <c r="R1" s="19"/>
      <c r="S1" s="19"/>
      <c r="T1" s="19"/>
      <c r="U1" s="19"/>
      <c r="V1" s="19"/>
      <c r="W1" s="19"/>
      <c r="X1" s="19"/>
      <c r="Y1" s="19"/>
      <c r="Z1" s="19"/>
    </row>
    <row r="2" spans="1:26" ht="15.6" x14ac:dyDescent="0.3">
      <c r="A2" s="31"/>
      <c r="B2" s="32"/>
      <c r="C2" s="24"/>
      <c r="D2" s="25"/>
      <c r="E2"/>
      <c r="F2" s="74" t="s">
        <v>0</v>
      </c>
      <c r="G2" s="75"/>
      <c r="H2" s="19"/>
      <c r="I2" s="19"/>
      <c r="J2" s="19"/>
      <c r="K2" s="19"/>
      <c r="L2" s="19"/>
      <c r="M2" s="19"/>
      <c r="N2" s="19"/>
      <c r="O2" s="19"/>
      <c r="P2" s="19"/>
      <c r="Q2" s="19"/>
      <c r="R2" s="19"/>
      <c r="S2" s="19"/>
      <c r="T2" s="19"/>
      <c r="U2" s="19"/>
      <c r="V2" s="19">
        <f ca="1">RANDBETWEEN(1,45)</f>
        <v>31</v>
      </c>
      <c r="W2" s="47" t="str">
        <f ca="1">VLOOKUP(V2,V5:W51,2,0)</f>
        <v>אם אתה לא עומד עבור משהו, אתה תיפול לכל דבר.    (מלקולם אקס)</v>
      </c>
      <c r="X2" s="19"/>
      <c r="Y2" s="19"/>
      <c r="Z2" s="19"/>
    </row>
    <row r="3" spans="1:26" ht="16.2" thickBot="1" x14ac:dyDescent="0.35">
      <c r="A3" s="31"/>
      <c r="B3" s="32"/>
      <c r="C3" s="24"/>
      <c r="D3" s="25"/>
      <c r="E3" s="19"/>
      <c r="F3" s="26">
        <f ca="1">TODAY()</f>
        <v>44832</v>
      </c>
      <c r="G3" s="21" t="str">
        <f ca="1">TEXT(F3,"[$-D]DDDD")</f>
        <v>יום רביעי</v>
      </c>
      <c r="H3" s="19"/>
      <c r="I3" s="19"/>
      <c r="J3" s="19"/>
      <c r="K3" s="19"/>
      <c r="L3" s="19"/>
      <c r="M3" s="19"/>
      <c r="N3" s="19"/>
      <c r="O3" s="19"/>
      <c r="P3" s="19"/>
      <c r="Q3" s="19"/>
      <c r="R3" s="19"/>
      <c r="S3" s="19"/>
      <c r="T3" s="19"/>
      <c r="U3" s="19"/>
      <c r="V3" s="19"/>
      <c r="W3" s="19"/>
      <c r="X3" s="19"/>
      <c r="Y3" s="19"/>
      <c r="Z3" s="19"/>
    </row>
    <row r="4" spans="1:26" ht="15.6" thickBot="1" x14ac:dyDescent="0.35">
      <c r="A4" s="33"/>
      <c r="B4" s="34"/>
      <c r="C4" s="19"/>
      <c r="D4" s="19"/>
      <c r="E4" s="19"/>
      <c r="F4" s="19"/>
      <c r="G4" s="19"/>
      <c r="H4" s="19"/>
      <c r="I4" s="19"/>
      <c r="J4" s="19"/>
      <c r="K4" s="76" t="s">
        <v>1</v>
      </c>
      <c r="L4" s="76"/>
      <c r="M4" s="76"/>
      <c r="N4" s="77"/>
      <c r="O4" s="19"/>
      <c r="P4" s="19"/>
      <c r="Q4" s="19"/>
      <c r="R4" s="19"/>
      <c r="S4" s="19"/>
      <c r="T4" s="19"/>
      <c r="U4" s="19"/>
      <c r="V4" s="19"/>
      <c r="W4" s="19"/>
      <c r="X4" s="19"/>
      <c r="Y4" s="19"/>
      <c r="Z4" s="19"/>
    </row>
    <row r="5" spans="1:26" ht="15" thickBot="1" x14ac:dyDescent="0.35">
      <c r="A5" s="13" t="s">
        <v>2</v>
      </c>
      <c r="B5" s="14" t="s">
        <v>3</v>
      </c>
      <c r="C5" s="14" t="s">
        <v>4</v>
      </c>
      <c r="D5" s="14" t="s">
        <v>5</v>
      </c>
      <c r="E5" s="14" t="s">
        <v>6</v>
      </c>
      <c r="F5" s="14" t="s">
        <v>7</v>
      </c>
      <c r="G5" s="14" t="s">
        <v>8</v>
      </c>
      <c r="H5" s="15" t="s">
        <v>9</v>
      </c>
      <c r="I5" s="16" t="s">
        <v>10</v>
      </c>
      <c r="J5" s="19"/>
      <c r="K5" s="2"/>
      <c r="L5" s="2" t="s">
        <v>11</v>
      </c>
      <c r="M5" s="2" t="s">
        <v>12</v>
      </c>
      <c r="N5" s="2" t="s">
        <v>13</v>
      </c>
      <c r="O5" s="19"/>
      <c r="P5" s="19"/>
      <c r="Q5" s="19"/>
      <c r="R5" s="19"/>
      <c r="S5" s="19"/>
      <c r="T5" s="19"/>
      <c r="U5" s="19"/>
      <c r="V5" s="19">
        <v>1</v>
      </c>
      <c r="W5" s="47" t="s">
        <v>18</v>
      </c>
      <c r="X5" s="19"/>
      <c r="Y5" s="19"/>
      <c r="Z5" s="19"/>
    </row>
    <row r="6" spans="1:26" ht="27.6" thickBot="1" x14ac:dyDescent="0.35">
      <c r="A6" s="11"/>
      <c r="B6" s="6"/>
      <c r="C6" s="7"/>
      <c r="D6" s="7"/>
      <c r="E6" s="8"/>
      <c r="F6" s="8"/>
      <c r="G6" s="8"/>
      <c r="H6" s="8"/>
      <c r="I6" s="8"/>
      <c r="J6" s="19"/>
      <c r="K6" s="4" t="s">
        <v>14</v>
      </c>
      <c r="L6" s="4">
        <f>'טבלת שעות'!P7</f>
        <v>9</v>
      </c>
      <c r="M6" s="4">
        <f>'טבלת שעות'!Q7</f>
        <v>2</v>
      </c>
      <c r="N6" s="4">
        <f>'טבלת שעות'!R7</f>
        <v>0</v>
      </c>
      <c r="O6" s="19"/>
      <c r="P6" s="19"/>
      <c r="Q6" s="19"/>
      <c r="R6" s="19"/>
      <c r="S6" s="19"/>
      <c r="T6" s="19"/>
      <c r="U6" s="19"/>
      <c r="V6" s="19">
        <v>2</v>
      </c>
      <c r="W6" s="47" t="s">
        <v>19</v>
      </c>
      <c r="X6" s="19"/>
      <c r="Y6" s="19"/>
      <c r="Z6" s="19"/>
    </row>
    <row r="7" spans="1:26" ht="15" thickBot="1" x14ac:dyDescent="0.35">
      <c r="A7" s="11">
        <f>IF(Table1[[#This Row],[תאריך]]="","",Table1[[#This Row],[תאריך]])</f>
        <v>44835</v>
      </c>
      <c r="B7" s="6" t="str">
        <f t="shared" ref="B7:B35" si="0">TEXT(A7,"[$-D]DDDD")</f>
        <v>שבת</v>
      </c>
      <c r="C7" s="7" t="str">
        <f>IF(Table1[[#This Row],[שעת כניסה]]=0,"",Table1[[#This Row],[שעת כניסה]])</f>
        <v/>
      </c>
      <c r="D7" s="7" t="str">
        <f>IF(Table1[[#This Row],[שעת יציאה]]=0,"",Table1[[#This Row],[שעת יציאה]])</f>
        <v/>
      </c>
      <c r="E7" s="8" t="str">
        <f>IF(AND(D7&lt;&gt;"",C7&lt;&gt;""),(D7-C7+(D7&lt;C7))*24,"")</f>
        <v/>
      </c>
      <c r="F7" s="8" t="str">
        <f>IF(AND(D7&lt;&gt;"",C7&lt;&gt;""),IF(E7&gt;$L$6,$L$6,E7),"")</f>
        <v/>
      </c>
      <c r="G7" s="8" t="str">
        <f t="shared" ref="G7:G38" si="1">IF(AND(D7&lt;&gt;"",C7&lt;&gt;""),IF(E7&gt;$L$6,IF(E7-F7&gt;$M$6,$M$6,E7-F7),""),"")</f>
        <v/>
      </c>
      <c r="H7" s="8" t="str">
        <f t="shared" ref="H7:H38" si="2">IF(AND(D7&lt;&gt;"",C7&lt;&gt;""),IF(E7&gt;$L$6+$M$6,E7-$M$6-$L$6,""),"")</f>
        <v/>
      </c>
      <c r="I7" s="8"/>
      <c r="J7" s="19"/>
      <c r="K7" s="5" t="s">
        <v>15</v>
      </c>
      <c r="L7" s="18">
        <f>'טבלת שעות'!P8</f>
        <v>25</v>
      </c>
      <c r="M7" s="18">
        <f>'טבלת שעות'!Q8</f>
        <v>30</v>
      </c>
      <c r="N7" s="18">
        <f>'טבלת שעות'!R8</f>
        <v>50</v>
      </c>
      <c r="O7" s="19"/>
      <c r="P7" s="19"/>
      <c r="Q7" s="19"/>
      <c r="R7" s="19"/>
      <c r="S7" s="19"/>
      <c r="T7" s="19"/>
      <c r="U7" s="19"/>
      <c r="V7" s="19">
        <v>3</v>
      </c>
      <c r="W7" s="47" t="s">
        <v>20</v>
      </c>
      <c r="X7" s="19"/>
      <c r="Y7" s="19"/>
      <c r="Z7" s="19"/>
    </row>
    <row r="8" spans="1:26" ht="15" thickBot="1" x14ac:dyDescent="0.35">
      <c r="A8" s="11">
        <f>IF(Table1[[#This Row],[תאריך]]="","",Table1[[#This Row],[תאריך]])</f>
        <v>44836</v>
      </c>
      <c r="B8" s="6" t="str">
        <f t="shared" si="0"/>
        <v>יום ראשון</v>
      </c>
      <c r="C8" s="7" t="str">
        <f>IF(Table1[[#This Row],[שעת כניסה]]=0,"",Table1[[#This Row],[שעת כניסה]])</f>
        <v/>
      </c>
      <c r="D8" s="7" t="str">
        <f>IF(Table1[[#This Row],[שעת יציאה]]=0,"",Table1[[#This Row],[שעת יציאה]])</f>
        <v/>
      </c>
      <c r="E8" s="8" t="str">
        <f t="shared" ref="E8:E38" si="3">IF(AND(D8&lt;&gt;"",C8&lt;&gt;""),(D8-C8+(D8&lt;C8))*24,"")</f>
        <v/>
      </c>
      <c r="F8" s="8" t="str">
        <f t="shared" ref="F8:F38" si="4">IF(AND(D8&lt;&gt;"",C8&lt;&gt;""),IF(E8&gt;$L$6,$L$6,E8),"")</f>
        <v/>
      </c>
      <c r="G8" s="8" t="str">
        <f t="shared" si="1"/>
        <v/>
      </c>
      <c r="H8" s="8" t="str">
        <f t="shared" si="2"/>
        <v/>
      </c>
      <c r="I8" s="8"/>
      <c r="J8" s="19"/>
      <c r="K8" s="19"/>
      <c r="L8" s="19"/>
      <c r="M8" s="19"/>
      <c r="N8" s="19"/>
      <c r="O8" s="19"/>
      <c r="P8" s="19"/>
      <c r="Q8" s="19"/>
      <c r="R8" s="19"/>
      <c r="S8" s="19"/>
      <c r="T8" s="19"/>
      <c r="U8" s="19"/>
      <c r="V8" s="19">
        <v>4</v>
      </c>
      <c r="W8" s="47" t="s">
        <v>21</v>
      </c>
      <c r="X8" s="19"/>
      <c r="Y8" s="19"/>
      <c r="Z8" s="19"/>
    </row>
    <row r="9" spans="1:26" ht="15" thickBot="1" x14ac:dyDescent="0.35">
      <c r="A9" s="11">
        <f>IF(Table1[[#This Row],[תאריך]]="","",Table1[[#This Row],[תאריך]])</f>
        <v>44837</v>
      </c>
      <c r="B9" s="6" t="str">
        <f t="shared" si="0"/>
        <v>יום שני</v>
      </c>
      <c r="C9" s="7" t="str">
        <f>IF(Table1[[#This Row],[שעת כניסה]]=0,"",Table1[[#This Row],[שעת כניסה]])</f>
        <v/>
      </c>
      <c r="D9" s="7" t="str">
        <f>IF(Table1[[#This Row],[שעת יציאה]]=0,"",Table1[[#This Row],[שעת יציאה]])</f>
        <v/>
      </c>
      <c r="E9" s="8" t="str">
        <f t="shared" si="3"/>
        <v/>
      </c>
      <c r="F9" s="8" t="str">
        <f t="shared" si="4"/>
        <v/>
      </c>
      <c r="G9" s="8" t="str">
        <f t="shared" si="1"/>
        <v/>
      </c>
      <c r="H9" s="8" t="str">
        <f t="shared" si="2"/>
        <v/>
      </c>
      <c r="I9" s="8"/>
      <c r="J9" s="19"/>
      <c r="K9" s="19"/>
      <c r="L9" s="19"/>
      <c r="M9" s="19"/>
      <c r="N9" s="19"/>
      <c r="O9" s="19"/>
      <c r="P9" s="19"/>
      <c r="Q9" s="19"/>
      <c r="R9" s="19"/>
      <c r="S9" s="19"/>
      <c r="T9" s="19"/>
      <c r="U9" s="19"/>
      <c r="V9" s="19">
        <v>5</v>
      </c>
      <c r="W9" s="47" t="s">
        <v>22</v>
      </c>
      <c r="X9" s="19"/>
      <c r="Y9" s="19"/>
      <c r="Z9" s="19"/>
    </row>
    <row r="10" spans="1:26" ht="27.6" thickBot="1" x14ac:dyDescent="0.35">
      <c r="A10" s="11">
        <f>IF(Table1[[#This Row],[תאריך]]="","",Table1[[#This Row],[תאריך]])</f>
        <v>44838</v>
      </c>
      <c r="B10" s="6" t="str">
        <f t="shared" si="0"/>
        <v>יום שלישי</v>
      </c>
      <c r="C10" s="7" t="str">
        <f>IF(Table1[[#This Row],[שעת כניסה]]=0,"",Table1[[#This Row],[שעת כניסה]])</f>
        <v/>
      </c>
      <c r="D10" s="7" t="str">
        <f>IF(Table1[[#This Row],[שעת יציאה]]=0,"",Table1[[#This Row],[שעת יציאה]])</f>
        <v/>
      </c>
      <c r="E10" s="8" t="str">
        <f t="shared" si="3"/>
        <v/>
      </c>
      <c r="F10" s="8" t="str">
        <f t="shared" si="4"/>
        <v/>
      </c>
      <c r="G10" s="8" t="str">
        <f t="shared" si="1"/>
        <v/>
      </c>
      <c r="H10" s="8" t="str">
        <f t="shared" si="2"/>
        <v/>
      </c>
      <c r="I10" s="8"/>
      <c r="J10" s="19"/>
      <c r="K10" s="19"/>
      <c r="L10" s="19"/>
      <c r="M10" s="19"/>
      <c r="N10" s="19"/>
      <c r="O10" s="19"/>
      <c r="P10" s="19"/>
      <c r="Q10" s="19"/>
      <c r="R10" s="19"/>
      <c r="S10" s="19"/>
      <c r="T10" s="19"/>
      <c r="U10" s="19"/>
      <c r="V10" s="19">
        <v>6</v>
      </c>
      <c r="W10" s="47" t="s">
        <v>23</v>
      </c>
      <c r="X10" s="19"/>
      <c r="Y10" s="19"/>
      <c r="Z10" s="19"/>
    </row>
    <row r="11" spans="1:26" ht="15" thickBot="1" x14ac:dyDescent="0.35">
      <c r="A11" s="11">
        <f>IF(Table1[[#This Row],[תאריך]]="","",Table1[[#This Row],[תאריך]])</f>
        <v>44839</v>
      </c>
      <c r="B11" s="6" t="str">
        <f t="shared" si="0"/>
        <v>יום רביעי</v>
      </c>
      <c r="C11" s="7" t="str">
        <f>IF(Table1[[#This Row],[שעת כניסה]]=0,"",Table1[[#This Row],[שעת כניסה]])</f>
        <v/>
      </c>
      <c r="D11" s="7" t="str">
        <f>IF(Table1[[#This Row],[שעת יציאה]]=0,"",Table1[[#This Row],[שעת יציאה]])</f>
        <v/>
      </c>
      <c r="E11" s="8" t="str">
        <f t="shared" si="3"/>
        <v/>
      </c>
      <c r="F11" s="8" t="str">
        <f t="shared" si="4"/>
        <v/>
      </c>
      <c r="G11" s="8" t="str">
        <f t="shared" si="1"/>
        <v/>
      </c>
      <c r="H11" s="8" t="str">
        <f t="shared" si="2"/>
        <v/>
      </c>
      <c r="I11" s="8"/>
      <c r="J11" s="19"/>
      <c r="K11" s="19"/>
      <c r="L11" s="19"/>
      <c r="M11" s="19"/>
      <c r="N11" s="19"/>
      <c r="O11" s="19"/>
      <c r="P11" s="19"/>
      <c r="Q11" s="19"/>
      <c r="R11" s="19"/>
      <c r="S11" s="19"/>
      <c r="T11" s="19"/>
      <c r="U11" s="19"/>
      <c r="V11" s="19">
        <v>7</v>
      </c>
      <c r="W11" s="47" t="s">
        <v>24</v>
      </c>
      <c r="X11" s="19"/>
      <c r="Y11" s="19"/>
      <c r="Z11" s="19"/>
    </row>
    <row r="12" spans="1:26" ht="15" thickBot="1" x14ac:dyDescent="0.35">
      <c r="A12" s="11">
        <f>IF(Table1[[#This Row],[תאריך]]="","",Table1[[#This Row],[תאריך]])</f>
        <v>44840</v>
      </c>
      <c r="B12" s="6" t="str">
        <f t="shared" si="0"/>
        <v>יום חמישי</v>
      </c>
      <c r="C12" s="7" t="str">
        <f>IF(Table1[[#This Row],[שעת כניסה]]=0,"",Table1[[#This Row],[שעת כניסה]])</f>
        <v/>
      </c>
      <c r="D12" s="7" t="str">
        <f>IF(Table1[[#This Row],[שעת יציאה]]=0,"",Table1[[#This Row],[שעת יציאה]])</f>
        <v/>
      </c>
      <c r="E12" s="8" t="str">
        <f t="shared" si="3"/>
        <v/>
      </c>
      <c r="F12" s="8" t="str">
        <f t="shared" si="4"/>
        <v/>
      </c>
      <c r="G12" s="8" t="str">
        <f t="shared" si="1"/>
        <v/>
      </c>
      <c r="H12" s="8" t="str">
        <f t="shared" si="2"/>
        <v/>
      </c>
      <c r="I12" s="8"/>
      <c r="J12" s="19"/>
      <c r="K12" s="19"/>
      <c r="L12" s="19"/>
      <c r="M12" s="19"/>
      <c r="N12" s="19"/>
      <c r="O12" s="19"/>
      <c r="P12" s="19"/>
      <c r="Q12" s="19"/>
      <c r="R12" s="19"/>
      <c r="S12" s="19"/>
      <c r="T12" s="19"/>
      <c r="U12" s="19"/>
      <c r="V12" s="19">
        <v>8</v>
      </c>
      <c r="W12" s="47" t="s">
        <v>25</v>
      </c>
      <c r="X12" s="19"/>
      <c r="Y12" s="19"/>
      <c r="Z12" s="19"/>
    </row>
    <row r="13" spans="1:26" ht="15" thickBot="1" x14ac:dyDescent="0.35">
      <c r="A13" s="11">
        <f>IF(Table1[[#This Row],[תאריך]]="","",Table1[[#This Row],[תאריך]])</f>
        <v>44841</v>
      </c>
      <c r="B13" s="6" t="str">
        <f t="shared" si="0"/>
        <v>יום שישי</v>
      </c>
      <c r="C13" s="7" t="str">
        <f>IF(Table1[[#This Row],[שעת כניסה]]=0,"",Table1[[#This Row],[שעת כניסה]])</f>
        <v/>
      </c>
      <c r="D13" s="7" t="str">
        <f>IF(Table1[[#This Row],[שעת יציאה]]=0,"",Table1[[#This Row],[שעת יציאה]])</f>
        <v/>
      </c>
      <c r="E13" s="8" t="str">
        <f t="shared" si="3"/>
        <v/>
      </c>
      <c r="F13" s="8" t="str">
        <f t="shared" si="4"/>
        <v/>
      </c>
      <c r="G13" s="8" t="str">
        <f t="shared" si="1"/>
        <v/>
      </c>
      <c r="H13" s="8" t="str">
        <f t="shared" si="2"/>
        <v/>
      </c>
      <c r="I13" s="8"/>
      <c r="J13" s="19"/>
      <c r="K13" s="19"/>
      <c r="L13" s="19"/>
      <c r="M13" s="19"/>
      <c r="N13" s="19"/>
      <c r="O13" s="19"/>
      <c r="P13" s="19"/>
      <c r="Q13" s="19"/>
      <c r="R13" s="19"/>
      <c r="S13" s="19"/>
      <c r="T13" s="19"/>
      <c r="U13" s="19"/>
      <c r="V13" s="19">
        <v>9</v>
      </c>
      <c r="W13" s="47" t="s">
        <v>26</v>
      </c>
      <c r="X13" s="19"/>
      <c r="Y13" s="19"/>
      <c r="Z13" s="19"/>
    </row>
    <row r="14" spans="1:26" ht="27.6" thickBot="1" x14ac:dyDescent="0.35">
      <c r="A14" s="11">
        <f>IF(Table1[[#This Row],[תאריך]]="","",Table1[[#This Row],[תאריך]])</f>
        <v>44842</v>
      </c>
      <c r="B14" s="6" t="str">
        <f t="shared" si="0"/>
        <v>שבת</v>
      </c>
      <c r="C14" s="7" t="str">
        <f>IF(Table1[[#This Row],[שעת כניסה]]=0,"",Table1[[#This Row],[שעת כניסה]])</f>
        <v/>
      </c>
      <c r="D14" s="7" t="str">
        <f>IF(Table1[[#This Row],[שעת יציאה]]=0,"",Table1[[#This Row],[שעת יציאה]])</f>
        <v/>
      </c>
      <c r="E14" s="8" t="str">
        <f t="shared" si="3"/>
        <v/>
      </c>
      <c r="F14" s="8" t="str">
        <f t="shared" si="4"/>
        <v/>
      </c>
      <c r="G14" s="8" t="str">
        <f t="shared" si="1"/>
        <v/>
      </c>
      <c r="H14" s="8" t="str">
        <f t="shared" si="2"/>
        <v/>
      </c>
      <c r="I14" s="8"/>
      <c r="J14" s="19"/>
      <c r="K14" s="19"/>
      <c r="L14" s="19"/>
      <c r="M14" s="19"/>
      <c r="N14" s="58" t="str">
        <f ca="1">TEXT(TODAY(),"[$-D]MMMM")</f>
        <v>ספטמבר</v>
      </c>
      <c r="O14" s="19"/>
      <c r="P14" s="19"/>
      <c r="Q14" s="19"/>
      <c r="R14" s="19"/>
      <c r="S14" s="19"/>
      <c r="T14" s="19"/>
      <c r="U14" s="19"/>
      <c r="V14" s="19">
        <v>10</v>
      </c>
      <c r="W14" s="47" t="s">
        <v>27</v>
      </c>
      <c r="X14" s="19"/>
      <c r="Y14" s="19"/>
      <c r="Z14" s="19"/>
    </row>
    <row r="15" spans="1:26" ht="15" thickBot="1" x14ac:dyDescent="0.35">
      <c r="A15" s="11">
        <f>IF(Table1[[#This Row],[תאריך]]="","",Table1[[#This Row],[תאריך]])</f>
        <v>44843</v>
      </c>
      <c r="B15" s="6" t="str">
        <f t="shared" si="0"/>
        <v>יום ראשון</v>
      </c>
      <c r="C15" s="7" t="str">
        <f>IF(Table1[[#This Row],[שעת כניסה]]=0,"",Table1[[#This Row],[שעת כניסה]])</f>
        <v/>
      </c>
      <c r="D15" s="7" t="str">
        <f>IF(Table1[[#This Row],[שעת יציאה]]=0,"",Table1[[#This Row],[שעת יציאה]])</f>
        <v/>
      </c>
      <c r="E15" s="8" t="str">
        <f t="shared" si="3"/>
        <v/>
      </c>
      <c r="F15" s="8" t="str">
        <f t="shared" si="4"/>
        <v/>
      </c>
      <c r="G15" s="8" t="str">
        <f t="shared" si="1"/>
        <v/>
      </c>
      <c r="H15" s="8" t="str">
        <f t="shared" si="2"/>
        <v/>
      </c>
      <c r="I15" s="8"/>
      <c r="J15" s="19"/>
      <c r="K15" s="19"/>
      <c r="L15" s="19"/>
      <c r="M15" s="19"/>
      <c r="N15" s="19"/>
      <c r="O15" s="19"/>
      <c r="P15" s="19"/>
      <c r="Q15" s="19"/>
      <c r="R15" s="19"/>
      <c r="S15" s="19"/>
      <c r="T15" s="19"/>
      <c r="U15" s="19"/>
      <c r="V15" s="19">
        <v>11</v>
      </c>
      <c r="W15" s="47" t="s">
        <v>28</v>
      </c>
      <c r="X15" s="19"/>
      <c r="Y15" s="19"/>
      <c r="Z15" s="19"/>
    </row>
    <row r="16" spans="1:26" ht="15" thickBot="1" x14ac:dyDescent="0.35">
      <c r="A16" s="11">
        <f>IF(Table1[[#This Row],[תאריך]]="","",Table1[[#This Row],[תאריך]])</f>
        <v>44844</v>
      </c>
      <c r="B16" s="6" t="str">
        <f t="shared" si="0"/>
        <v>יום שני</v>
      </c>
      <c r="C16" s="7" t="str">
        <f>IF(Table1[[#This Row],[שעת כניסה]]=0,"",Table1[[#This Row],[שעת כניסה]])</f>
        <v/>
      </c>
      <c r="D16" s="7" t="str">
        <f>IF(Table1[[#This Row],[שעת יציאה]]=0,"",Table1[[#This Row],[שעת יציאה]])</f>
        <v/>
      </c>
      <c r="E16" s="8" t="str">
        <f t="shared" si="3"/>
        <v/>
      </c>
      <c r="F16" s="8" t="str">
        <f t="shared" si="4"/>
        <v/>
      </c>
      <c r="G16" s="8" t="str">
        <f t="shared" si="1"/>
        <v/>
      </c>
      <c r="H16" s="8" t="str">
        <f t="shared" si="2"/>
        <v/>
      </c>
      <c r="I16" s="8"/>
      <c r="J16" s="19"/>
      <c r="K16" s="19"/>
      <c r="L16" s="19"/>
      <c r="M16" s="19"/>
      <c r="N16" s="19"/>
      <c r="O16" s="19"/>
      <c r="P16" s="19"/>
      <c r="Q16" s="19"/>
      <c r="R16" s="19"/>
      <c r="S16" s="19"/>
      <c r="T16" s="19"/>
      <c r="U16" s="19"/>
      <c r="V16" s="19">
        <v>12</v>
      </c>
      <c r="W16" s="47" t="s">
        <v>29</v>
      </c>
      <c r="X16" s="19"/>
      <c r="Y16" s="19"/>
      <c r="Z16" s="19"/>
    </row>
    <row r="17" spans="1:26" ht="15" thickBot="1" x14ac:dyDescent="0.35">
      <c r="A17" s="11">
        <f>IF(Table1[[#This Row],[תאריך]]="","",Table1[[#This Row],[תאריך]])</f>
        <v>44845</v>
      </c>
      <c r="B17" s="6" t="str">
        <f t="shared" si="0"/>
        <v>יום שלישי</v>
      </c>
      <c r="C17" s="7" t="str">
        <f>IF(Table1[[#This Row],[שעת כניסה]]=0,"",Table1[[#This Row],[שעת כניסה]])</f>
        <v/>
      </c>
      <c r="D17" s="7" t="str">
        <f>IF(Table1[[#This Row],[שעת יציאה]]=0,"",Table1[[#This Row],[שעת יציאה]])</f>
        <v/>
      </c>
      <c r="E17" s="8" t="str">
        <f t="shared" si="3"/>
        <v/>
      </c>
      <c r="F17" s="8" t="str">
        <f t="shared" si="4"/>
        <v/>
      </c>
      <c r="G17" s="8" t="str">
        <f t="shared" si="1"/>
        <v/>
      </c>
      <c r="H17" s="8" t="str">
        <f t="shared" si="2"/>
        <v/>
      </c>
      <c r="I17" s="8"/>
      <c r="J17" s="19"/>
      <c r="K17" s="19"/>
      <c r="L17" s="19"/>
      <c r="M17" s="19"/>
      <c r="N17" s="19"/>
      <c r="O17" s="19"/>
      <c r="P17" s="19"/>
      <c r="Q17" s="19"/>
      <c r="R17" s="19"/>
      <c r="S17" s="19"/>
      <c r="T17" s="19"/>
      <c r="U17" s="19"/>
      <c r="V17" s="19">
        <v>13</v>
      </c>
      <c r="W17" s="47" t="s">
        <v>30</v>
      </c>
      <c r="X17" s="19"/>
      <c r="Y17" s="19"/>
      <c r="Z17" s="19"/>
    </row>
    <row r="18" spans="1:26" ht="15" thickBot="1" x14ac:dyDescent="0.35">
      <c r="A18" s="11">
        <f>IF(Table1[[#This Row],[תאריך]]="","",Table1[[#This Row],[תאריך]])</f>
        <v>44846</v>
      </c>
      <c r="B18" s="6" t="str">
        <f t="shared" si="0"/>
        <v>יום רביעי</v>
      </c>
      <c r="C18" s="7" t="str">
        <f>IF(Table1[[#This Row],[שעת כניסה]]=0,"",Table1[[#This Row],[שעת כניסה]])</f>
        <v/>
      </c>
      <c r="D18" s="7" t="str">
        <f>IF(Table1[[#This Row],[שעת יציאה]]=0,"",Table1[[#This Row],[שעת יציאה]])</f>
        <v/>
      </c>
      <c r="E18" s="8" t="str">
        <f t="shared" si="3"/>
        <v/>
      </c>
      <c r="F18" s="8" t="str">
        <f t="shared" si="4"/>
        <v/>
      </c>
      <c r="G18" s="8" t="str">
        <f t="shared" si="1"/>
        <v/>
      </c>
      <c r="H18" s="8" t="str">
        <f t="shared" si="2"/>
        <v/>
      </c>
      <c r="I18" s="8"/>
      <c r="J18" s="19"/>
      <c r="K18" s="19"/>
      <c r="L18" s="19"/>
      <c r="M18" s="19"/>
      <c r="N18" s="19"/>
      <c r="O18" s="19"/>
      <c r="P18" s="19"/>
      <c r="Q18" s="19"/>
      <c r="R18" s="19"/>
      <c r="S18" s="19"/>
      <c r="T18" s="19"/>
      <c r="U18" s="19"/>
      <c r="V18" s="19">
        <v>14</v>
      </c>
      <c r="W18" s="47" t="s">
        <v>31</v>
      </c>
      <c r="X18" s="19"/>
      <c r="Y18" s="19"/>
      <c r="Z18" s="19"/>
    </row>
    <row r="19" spans="1:26" ht="15" thickBot="1" x14ac:dyDescent="0.35">
      <c r="A19" s="11">
        <f>IF(Table1[[#This Row],[תאריך]]="","",Table1[[#This Row],[תאריך]])</f>
        <v>44847</v>
      </c>
      <c r="B19" s="6" t="str">
        <f t="shared" si="0"/>
        <v>יום חמישי</v>
      </c>
      <c r="C19" s="7" t="str">
        <f>IF(Table1[[#This Row],[שעת כניסה]]=0,"",Table1[[#This Row],[שעת כניסה]])</f>
        <v/>
      </c>
      <c r="D19" s="7" t="str">
        <f>IF(Table1[[#This Row],[שעת יציאה]]=0,"",Table1[[#This Row],[שעת יציאה]])</f>
        <v/>
      </c>
      <c r="E19" s="8" t="str">
        <f t="shared" si="3"/>
        <v/>
      </c>
      <c r="F19" s="8" t="str">
        <f t="shared" si="4"/>
        <v/>
      </c>
      <c r="G19" s="8" t="str">
        <f t="shared" si="1"/>
        <v/>
      </c>
      <c r="H19" s="8" t="str">
        <f t="shared" si="2"/>
        <v/>
      </c>
      <c r="I19" s="8"/>
      <c r="J19" s="19"/>
      <c r="K19" s="19"/>
      <c r="L19" s="19"/>
      <c r="M19" s="19"/>
      <c r="N19" s="19"/>
      <c r="O19" s="19"/>
      <c r="P19" s="19"/>
      <c r="Q19" s="19"/>
      <c r="R19" s="19"/>
      <c r="S19" s="19"/>
      <c r="T19" s="19"/>
      <c r="U19" s="19"/>
      <c r="V19" s="19">
        <v>15</v>
      </c>
      <c r="W19" s="47" t="s">
        <v>32</v>
      </c>
      <c r="X19" s="19"/>
      <c r="Y19" s="19"/>
      <c r="Z19" s="19"/>
    </row>
    <row r="20" spans="1:26" ht="27.6" thickBot="1" x14ac:dyDescent="0.35">
      <c r="A20" s="11">
        <f>IF(Table1[[#This Row],[תאריך]]="","",Table1[[#This Row],[תאריך]])</f>
        <v>44848</v>
      </c>
      <c r="B20" s="6" t="str">
        <f t="shared" si="0"/>
        <v>יום שישי</v>
      </c>
      <c r="C20" s="7" t="str">
        <f>IF(Table1[[#This Row],[שעת כניסה]]=0,"",Table1[[#This Row],[שעת כניסה]])</f>
        <v/>
      </c>
      <c r="D20" s="7" t="str">
        <f>IF(Table1[[#This Row],[שעת יציאה]]=0,"",Table1[[#This Row],[שעת יציאה]])</f>
        <v/>
      </c>
      <c r="E20" s="8" t="str">
        <f t="shared" si="3"/>
        <v/>
      </c>
      <c r="F20" s="8" t="str">
        <f t="shared" si="4"/>
        <v/>
      </c>
      <c r="G20" s="8" t="str">
        <f t="shared" si="1"/>
        <v/>
      </c>
      <c r="H20" s="8" t="str">
        <f t="shared" si="2"/>
        <v/>
      </c>
      <c r="I20" s="8"/>
      <c r="J20" s="19"/>
      <c r="K20" s="19"/>
      <c r="L20" s="19"/>
      <c r="M20" s="19"/>
      <c r="N20" s="19"/>
      <c r="O20" s="19"/>
      <c r="P20" s="19"/>
      <c r="Q20" s="19"/>
      <c r="R20" s="19"/>
      <c r="S20" s="19"/>
      <c r="T20" s="19"/>
      <c r="U20" s="19"/>
      <c r="V20" s="19">
        <v>16</v>
      </c>
      <c r="W20" s="47" t="s">
        <v>33</v>
      </c>
      <c r="X20" s="19"/>
      <c r="Y20" s="19"/>
      <c r="Z20" s="19"/>
    </row>
    <row r="21" spans="1:26" ht="15" thickBot="1" x14ac:dyDescent="0.35">
      <c r="A21" s="11">
        <f>IF(Table1[[#This Row],[תאריך]]="","",Table1[[#This Row],[תאריך]])</f>
        <v>44849</v>
      </c>
      <c r="B21" s="6" t="str">
        <f t="shared" si="0"/>
        <v>שבת</v>
      </c>
      <c r="C21" s="7" t="str">
        <f>IF(Table1[[#This Row],[שעת כניסה]]=0,"",Table1[[#This Row],[שעת כניסה]])</f>
        <v/>
      </c>
      <c r="D21" s="7" t="str">
        <f>IF(Table1[[#This Row],[שעת יציאה]]=0,"",Table1[[#This Row],[שעת יציאה]])</f>
        <v/>
      </c>
      <c r="E21" s="8" t="str">
        <f t="shared" si="3"/>
        <v/>
      </c>
      <c r="F21" s="8" t="str">
        <f t="shared" si="4"/>
        <v/>
      </c>
      <c r="G21" s="8" t="str">
        <f t="shared" si="1"/>
        <v/>
      </c>
      <c r="H21" s="8" t="str">
        <f t="shared" si="2"/>
        <v/>
      </c>
      <c r="I21" s="8"/>
      <c r="J21" s="19"/>
      <c r="K21" s="19"/>
      <c r="L21" s="19"/>
      <c r="M21" s="19"/>
      <c r="N21" s="19"/>
      <c r="O21" s="19"/>
      <c r="P21" s="19"/>
      <c r="Q21" s="19"/>
      <c r="R21" s="19"/>
      <c r="S21" s="19"/>
      <c r="T21" s="19"/>
      <c r="U21" s="19"/>
      <c r="V21" s="19">
        <v>17</v>
      </c>
      <c r="W21" s="47" t="s">
        <v>34</v>
      </c>
      <c r="X21" s="19"/>
      <c r="Y21" s="19"/>
      <c r="Z21" s="19"/>
    </row>
    <row r="22" spans="1:26" ht="15" thickBot="1" x14ac:dyDescent="0.35">
      <c r="A22" s="11">
        <f>IF(Table1[[#This Row],[תאריך]]="","",Table1[[#This Row],[תאריך]])</f>
        <v>44850</v>
      </c>
      <c r="B22" s="6" t="str">
        <f t="shared" si="0"/>
        <v>יום ראשון</v>
      </c>
      <c r="C22" s="7" t="str">
        <f>IF(Table1[[#This Row],[שעת כניסה]]=0,"",Table1[[#This Row],[שעת כניסה]])</f>
        <v/>
      </c>
      <c r="D22" s="7" t="str">
        <f>IF(Table1[[#This Row],[שעת יציאה]]=0,"",Table1[[#This Row],[שעת יציאה]])</f>
        <v/>
      </c>
      <c r="E22" s="8" t="str">
        <f t="shared" si="3"/>
        <v/>
      </c>
      <c r="F22" s="8" t="str">
        <f t="shared" si="4"/>
        <v/>
      </c>
      <c r="G22" s="8" t="str">
        <f t="shared" si="1"/>
        <v/>
      </c>
      <c r="H22" s="8" t="str">
        <f t="shared" si="2"/>
        <v/>
      </c>
      <c r="I22" s="8"/>
      <c r="J22" s="19"/>
      <c r="K22" s="19"/>
      <c r="L22" s="19"/>
      <c r="M22" s="19"/>
      <c r="N22" s="19"/>
      <c r="O22" s="19"/>
      <c r="P22" s="19"/>
      <c r="Q22" s="19"/>
      <c r="R22" s="19"/>
      <c r="S22" s="19"/>
      <c r="T22" s="19"/>
      <c r="U22" s="19"/>
      <c r="V22" s="19">
        <v>18</v>
      </c>
      <c r="W22" s="47" t="s">
        <v>35</v>
      </c>
      <c r="X22" s="19"/>
      <c r="Y22" s="19"/>
      <c r="Z22" s="19"/>
    </row>
    <row r="23" spans="1:26" ht="15" thickBot="1" x14ac:dyDescent="0.35">
      <c r="A23" s="11">
        <f>IF(Table1[[#This Row],[תאריך]]="","",Table1[[#This Row],[תאריך]])</f>
        <v>44851</v>
      </c>
      <c r="B23" s="6" t="str">
        <f t="shared" si="0"/>
        <v>יום שני</v>
      </c>
      <c r="C23" s="7" t="str">
        <f>IF(Table1[[#This Row],[שעת כניסה]]=0,"",Table1[[#This Row],[שעת כניסה]])</f>
        <v/>
      </c>
      <c r="D23" s="7" t="str">
        <f>IF(Table1[[#This Row],[שעת יציאה]]=0,"",Table1[[#This Row],[שעת יציאה]])</f>
        <v/>
      </c>
      <c r="E23" s="8" t="str">
        <f t="shared" si="3"/>
        <v/>
      </c>
      <c r="F23" s="8" t="str">
        <f t="shared" si="4"/>
        <v/>
      </c>
      <c r="G23" s="8" t="str">
        <f t="shared" si="1"/>
        <v/>
      </c>
      <c r="H23" s="8" t="str">
        <f t="shared" si="2"/>
        <v/>
      </c>
      <c r="I23" s="8"/>
      <c r="J23" s="19"/>
      <c r="K23" s="19"/>
      <c r="L23" s="19"/>
      <c r="M23" s="19"/>
      <c r="N23" s="19"/>
      <c r="O23" s="19"/>
      <c r="P23" s="19"/>
      <c r="Q23" s="19"/>
      <c r="R23" s="19"/>
      <c r="S23" s="19"/>
      <c r="T23" s="19"/>
      <c r="U23" s="19"/>
      <c r="V23" s="19">
        <v>19</v>
      </c>
      <c r="W23" s="47" t="s">
        <v>36</v>
      </c>
      <c r="X23" s="19"/>
      <c r="Y23" s="19"/>
      <c r="Z23" s="19"/>
    </row>
    <row r="24" spans="1:26" ht="15" thickBot="1" x14ac:dyDescent="0.35">
      <c r="A24" s="11">
        <f>IF(Table1[[#This Row],[תאריך]]="","",Table1[[#This Row],[תאריך]])</f>
        <v>44852</v>
      </c>
      <c r="B24" s="6" t="str">
        <f t="shared" si="0"/>
        <v>יום שלישי</v>
      </c>
      <c r="C24" s="7" t="str">
        <f>IF(Table1[[#This Row],[שעת כניסה]]=0,"",Table1[[#This Row],[שעת כניסה]])</f>
        <v/>
      </c>
      <c r="D24" s="7" t="str">
        <f>IF(Table1[[#This Row],[שעת יציאה]]=0,"",Table1[[#This Row],[שעת יציאה]])</f>
        <v/>
      </c>
      <c r="E24" s="8" t="str">
        <f t="shared" si="3"/>
        <v/>
      </c>
      <c r="F24" s="8" t="str">
        <f t="shared" si="4"/>
        <v/>
      </c>
      <c r="G24" s="8" t="str">
        <f t="shared" si="1"/>
        <v/>
      </c>
      <c r="H24" s="8" t="str">
        <f t="shared" si="2"/>
        <v/>
      </c>
      <c r="I24" s="8"/>
      <c r="J24" s="19"/>
      <c r="K24" s="19"/>
      <c r="L24" s="19"/>
      <c r="M24" s="19"/>
      <c r="N24" s="19"/>
      <c r="O24" s="19"/>
      <c r="P24" s="19"/>
      <c r="Q24" s="19"/>
      <c r="R24" s="19"/>
      <c r="S24" s="19"/>
      <c r="T24" s="19"/>
      <c r="U24" s="19"/>
      <c r="V24" s="19">
        <v>20</v>
      </c>
      <c r="W24" s="47" t="s">
        <v>37</v>
      </c>
      <c r="X24" s="19"/>
      <c r="Y24" s="19"/>
      <c r="Z24" s="19"/>
    </row>
    <row r="25" spans="1:26" ht="15" thickBot="1" x14ac:dyDescent="0.35">
      <c r="A25" s="11">
        <f>IF(Table1[[#This Row],[תאריך]]="","",Table1[[#This Row],[תאריך]])</f>
        <v>44853</v>
      </c>
      <c r="B25" s="6" t="str">
        <f t="shared" si="0"/>
        <v>יום רביעי</v>
      </c>
      <c r="C25" s="7" t="str">
        <f>IF(Table1[[#This Row],[שעת כניסה]]=0,"",Table1[[#This Row],[שעת כניסה]])</f>
        <v/>
      </c>
      <c r="D25" s="7" t="str">
        <f>IF(Table1[[#This Row],[שעת יציאה]]=0,"",Table1[[#This Row],[שעת יציאה]])</f>
        <v/>
      </c>
      <c r="E25" s="8" t="str">
        <f t="shared" si="3"/>
        <v/>
      </c>
      <c r="F25" s="8" t="str">
        <f t="shared" si="4"/>
        <v/>
      </c>
      <c r="G25" s="8" t="str">
        <f t="shared" si="1"/>
        <v/>
      </c>
      <c r="H25" s="8" t="str">
        <f t="shared" si="2"/>
        <v/>
      </c>
      <c r="I25" s="8"/>
      <c r="J25" s="19"/>
      <c r="K25" s="19"/>
      <c r="L25" s="19"/>
      <c r="M25" s="19"/>
      <c r="N25" s="19"/>
      <c r="O25" s="19"/>
      <c r="P25" s="19"/>
      <c r="Q25" s="19"/>
      <c r="R25" s="19"/>
      <c r="S25" s="19"/>
      <c r="T25" s="19"/>
      <c r="U25" s="19"/>
      <c r="V25" s="19">
        <v>21</v>
      </c>
      <c r="W25" s="47" t="s">
        <v>38</v>
      </c>
      <c r="X25" s="19"/>
      <c r="Y25" s="19"/>
      <c r="Z25" s="19"/>
    </row>
    <row r="26" spans="1:26" ht="15" thickBot="1" x14ac:dyDescent="0.35">
      <c r="A26" s="11">
        <f>IF(Table1[[#This Row],[תאריך]]="","",Table1[[#This Row],[תאריך]])</f>
        <v>44854</v>
      </c>
      <c r="B26" s="6" t="str">
        <f t="shared" si="0"/>
        <v>יום חמישי</v>
      </c>
      <c r="C26" s="7" t="str">
        <f>IF(Table1[[#This Row],[שעת כניסה]]=0,"",Table1[[#This Row],[שעת כניסה]])</f>
        <v/>
      </c>
      <c r="D26" s="7" t="str">
        <f>IF(Table1[[#This Row],[שעת יציאה]]=0,"",Table1[[#This Row],[שעת יציאה]])</f>
        <v/>
      </c>
      <c r="E26" s="8" t="str">
        <f t="shared" si="3"/>
        <v/>
      </c>
      <c r="F26" s="8" t="str">
        <f t="shared" si="4"/>
        <v/>
      </c>
      <c r="G26" s="8" t="str">
        <f t="shared" si="1"/>
        <v/>
      </c>
      <c r="H26" s="8" t="str">
        <f t="shared" si="2"/>
        <v/>
      </c>
      <c r="I26" s="8"/>
      <c r="J26" s="19"/>
      <c r="K26" s="19"/>
      <c r="L26" s="19"/>
      <c r="M26" s="19"/>
      <c r="N26" s="19"/>
      <c r="O26" s="19"/>
      <c r="P26" s="19"/>
      <c r="Q26" s="19"/>
      <c r="R26" s="19"/>
      <c r="S26" s="19"/>
      <c r="T26" s="19"/>
      <c r="U26" s="19"/>
      <c r="V26" s="19">
        <v>22</v>
      </c>
      <c r="W26" s="47" t="s">
        <v>39</v>
      </c>
      <c r="X26" s="19"/>
      <c r="Y26" s="19"/>
      <c r="Z26" s="19"/>
    </row>
    <row r="27" spans="1:26" ht="27.6" thickBot="1" x14ac:dyDescent="0.35">
      <c r="A27" s="11">
        <f>IF(Table1[[#This Row],[תאריך]]="","",Table1[[#This Row],[תאריך]])</f>
        <v>44855</v>
      </c>
      <c r="B27" s="6" t="str">
        <f t="shared" si="0"/>
        <v>יום שישי</v>
      </c>
      <c r="C27" s="7" t="str">
        <f>IF(Table1[[#This Row],[שעת כניסה]]=0,"",Table1[[#This Row],[שעת כניסה]])</f>
        <v/>
      </c>
      <c r="D27" s="7" t="str">
        <f>IF(Table1[[#This Row],[שעת יציאה]]=0,"",Table1[[#This Row],[שעת יציאה]])</f>
        <v/>
      </c>
      <c r="E27" s="8" t="str">
        <f t="shared" si="3"/>
        <v/>
      </c>
      <c r="F27" s="8" t="str">
        <f t="shared" si="4"/>
        <v/>
      </c>
      <c r="G27" s="8" t="str">
        <f t="shared" si="1"/>
        <v/>
      </c>
      <c r="H27" s="8" t="str">
        <f t="shared" si="2"/>
        <v/>
      </c>
      <c r="I27" s="8"/>
      <c r="J27" s="19"/>
      <c r="K27" s="19"/>
      <c r="L27" s="19"/>
      <c r="M27" s="19"/>
      <c r="N27" s="19"/>
      <c r="O27" s="19"/>
      <c r="P27" s="19"/>
      <c r="Q27" s="19"/>
      <c r="R27" s="19"/>
      <c r="S27" s="19"/>
      <c r="T27" s="19"/>
      <c r="U27" s="19"/>
      <c r="V27" s="19">
        <v>23</v>
      </c>
      <c r="W27" s="47" t="s">
        <v>40</v>
      </c>
      <c r="X27" s="19"/>
      <c r="Y27" s="19"/>
      <c r="Z27" s="19"/>
    </row>
    <row r="28" spans="1:26" ht="40.799999999999997" thickBot="1" x14ac:dyDescent="0.35">
      <c r="A28" s="11">
        <f>IF(Table1[[#This Row],[תאריך]]="","",Table1[[#This Row],[תאריך]])</f>
        <v>44856</v>
      </c>
      <c r="B28" s="6" t="str">
        <f t="shared" si="0"/>
        <v>שבת</v>
      </c>
      <c r="C28" s="7" t="str">
        <f>IF(Table1[[#This Row],[שעת כניסה]]=0,"",Table1[[#This Row],[שעת כניסה]])</f>
        <v/>
      </c>
      <c r="D28" s="7" t="str">
        <f>IF(Table1[[#This Row],[שעת יציאה]]=0,"",Table1[[#This Row],[שעת יציאה]])</f>
        <v/>
      </c>
      <c r="E28" s="8" t="str">
        <f t="shared" si="3"/>
        <v/>
      </c>
      <c r="F28" s="8" t="str">
        <f t="shared" si="4"/>
        <v/>
      </c>
      <c r="G28" s="8" t="str">
        <f t="shared" si="1"/>
        <v/>
      </c>
      <c r="H28" s="8" t="str">
        <f t="shared" si="2"/>
        <v/>
      </c>
      <c r="I28" s="8"/>
      <c r="J28" s="19"/>
      <c r="K28" s="19"/>
      <c r="L28" s="19"/>
      <c r="M28" s="19"/>
      <c r="N28" s="19"/>
      <c r="O28" s="19"/>
      <c r="P28" s="19"/>
      <c r="Q28" s="19"/>
      <c r="R28" s="19"/>
      <c r="S28" s="19"/>
      <c r="T28" s="19"/>
      <c r="U28" s="19"/>
      <c r="V28" s="19">
        <v>24</v>
      </c>
      <c r="W28" s="47" t="s">
        <v>41</v>
      </c>
      <c r="X28" s="19"/>
      <c r="Y28" s="19"/>
      <c r="Z28" s="19"/>
    </row>
    <row r="29" spans="1:26" ht="15" thickBot="1" x14ac:dyDescent="0.35">
      <c r="A29" s="11">
        <f>IF(Table1[[#This Row],[תאריך]]="","",Table1[[#This Row],[תאריך]])</f>
        <v>44857</v>
      </c>
      <c r="B29" s="6" t="str">
        <f t="shared" si="0"/>
        <v>יום ראשון</v>
      </c>
      <c r="C29" s="7" t="str">
        <f>IF(Table1[[#This Row],[שעת כניסה]]=0,"",Table1[[#This Row],[שעת כניסה]])</f>
        <v/>
      </c>
      <c r="D29" s="7" t="str">
        <f>IF(Table1[[#This Row],[שעת יציאה]]=0,"",Table1[[#This Row],[שעת יציאה]])</f>
        <v/>
      </c>
      <c r="E29" s="8" t="str">
        <f t="shared" si="3"/>
        <v/>
      </c>
      <c r="F29" s="8" t="str">
        <f t="shared" si="4"/>
        <v/>
      </c>
      <c r="G29" s="8" t="str">
        <f t="shared" si="1"/>
        <v/>
      </c>
      <c r="H29" s="8" t="str">
        <f t="shared" si="2"/>
        <v/>
      </c>
      <c r="I29" s="8"/>
      <c r="J29" s="19"/>
      <c r="K29" s="19"/>
      <c r="L29" s="19"/>
      <c r="M29" s="19"/>
      <c r="N29" s="19"/>
      <c r="O29" s="19"/>
      <c r="P29" s="19"/>
      <c r="Q29" s="19"/>
      <c r="R29" s="19"/>
      <c r="S29" s="19"/>
      <c r="T29" s="19"/>
      <c r="U29" s="19"/>
      <c r="V29" s="19">
        <v>25</v>
      </c>
      <c r="W29" s="47" t="s">
        <v>42</v>
      </c>
      <c r="X29" s="19"/>
      <c r="Y29" s="19"/>
      <c r="Z29" s="19"/>
    </row>
    <row r="30" spans="1:26" ht="15" thickBot="1" x14ac:dyDescent="0.35">
      <c r="A30" s="11">
        <f>IF(Table1[[#This Row],[תאריך]]="","",Table1[[#This Row],[תאריך]])</f>
        <v>44858</v>
      </c>
      <c r="B30" s="6" t="str">
        <f t="shared" si="0"/>
        <v>יום שני</v>
      </c>
      <c r="C30" s="7" t="str">
        <f>IF(Table1[[#This Row],[שעת כניסה]]=0,"",Table1[[#This Row],[שעת כניסה]])</f>
        <v/>
      </c>
      <c r="D30" s="7" t="str">
        <f>IF(Table1[[#This Row],[שעת יציאה]]=0,"",Table1[[#This Row],[שעת יציאה]])</f>
        <v/>
      </c>
      <c r="E30" s="8" t="str">
        <f t="shared" si="3"/>
        <v/>
      </c>
      <c r="F30" s="8" t="str">
        <f t="shared" si="4"/>
        <v/>
      </c>
      <c r="G30" s="8" t="str">
        <f t="shared" si="1"/>
        <v/>
      </c>
      <c r="H30" s="8" t="str">
        <f t="shared" si="2"/>
        <v/>
      </c>
      <c r="I30" s="8"/>
      <c r="J30" s="19"/>
      <c r="K30" s="19"/>
      <c r="L30" s="19"/>
      <c r="M30" s="19"/>
      <c r="N30" s="19"/>
      <c r="O30" s="19"/>
      <c r="P30" s="19"/>
      <c r="Q30" s="19"/>
      <c r="R30" s="19"/>
      <c r="S30" s="19"/>
      <c r="T30" s="19"/>
      <c r="U30" s="19"/>
      <c r="V30" s="19">
        <v>26</v>
      </c>
      <c r="W30" s="47" t="s">
        <v>43</v>
      </c>
      <c r="X30" s="19"/>
      <c r="Y30" s="19"/>
      <c r="Z30" s="19"/>
    </row>
    <row r="31" spans="1:26" ht="15" thickBot="1" x14ac:dyDescent="0.35">
      <c r="A31" s="11">
        <f>IF(Table1[[#This Row],[תאריך]]="","",Table1[[#This Row],[תאריך]])</f>
        <v>44859</v>
      </c>
      <c r="B31" s="6" t="str">
        <f t="shared" si="0"/>
        <v>יום שלישי</v>
      </c>
      <c r="C31" s="7" t="str">
        <f>IF(Table1[[#This Row],[שעת כניסה]]=0,"",Table1[[#This Row],[שעת כניסה]])</f>
        <v/>
      </c>
      <c r="D31" s="7" t="str">
        <f>IF(Table1[[#This Row],[שעת יציאה]]=0,"",Table1[[#This Row],[שעת יציאה]])</f>
        <v/>
      </c>
      <c r="E31" s="8" t="str">
        <f t="shared" si="3"/>
        <v/>
      </c>
      <c r="F31" s="8" t="str">
        <f t="shared" si="4"/>
        <v/>
      </c>
      <c r="G31" s="8" t="str">
        <f t="shared" si="1"/>
        <v/>
      </c>
      <c r="H31" s="8" t="str">
        <f t="shared" si="2"/>
        <v/>
      </c>
      <c r="I31" s="8"/>
      <c r="J31" s="19"/>
      <c r="K31" s="19"/>
      <c r="L31" s="19"/>
      <c r="M31" s="19"/>
      <c r="N31" s="19"/>
      <c r="O31" s="19"/>
      <c r="P31" s="19"/>
      <c r="Q31" s="19"/>
      <c r="R31" s="19"/>
      <c r="S31" s="19"/>
      <c r="T31" s="19"/>
      <c r="U31" s="19"/>
      <c r="V31" s="19">
        <v>27</v>
      </c>
      <c r="W31" s="47" t="s">
        <v>44</v>
      </c>
      <c r="X31" s="19"/>
      <c r="Y31" s="19"/>
      <c r="Z31" s="19"/>
    </row>
    <row r="32" spans="1:26" ht="15" thickBot="1" x14ac:dyDescent="0.35">
      <c r="A32" s="11">
        <f>IF(Table1[[#This Row],[תאריך]]="","",Table1[[#This Row],[תאריך]])</f>
        <v>44860</v>
      </c>
      <c r="B32" s="6" t="str">
        <f t="shared" si="0"/>
        <v>יום רביעי</v>
      </c>
      <c r="C32" s="7" t="str">
        <f>IF(Table1[[#This Row],[שעת כניסה]]=0,"",Table1[[#This Row],[שעת כניסה]])</f>
        <v/>
      </c>
      <c r="D32" s="7" t="str">
        <f>IF(Table1[[#This Row],[שעת יציאה]]=0,"",Table1[[#This Row],[שעת יציאה]])</f>
        <v/>
      </c>
      <c r="E32" s="8" t="str">
        <f t="shared" si="3"/>
        <v/>
      </c>
      <c r="F32" s="8" t="str">
        <f t="shared" si="4"/>
        <v/>
      </c>
      <c r="G32" s="8" t="str">
        <f t="shared" si="1"/>
        <v/>
      </c>
      <c r="H32" s="8" t="str">
        <f t="shared" si="2"/>
        <v/>
      </c>
      <c r="I32" s="8"/>
      <c r="J32" s="19"/>
      <c r="K32" s="19"/>
      <c r="L32" s="19"/>
      <c r="M32" s="19"/>
      <c r="N32" s="19"/>
      <c r="O32" s="19"/>
      <c r="P32" s="19"/>
      <c r="Q32" s="19"/>
      <c r="R32" s="19"/>
      <c r="S32" s="19"/>
      <c r="T32" s="19"/>
      <c r="U32" s="19"/>
      <c r="V32" s="19">
        <v>28</v>
      </c>
      <c r="W32" s="47" t="s">
        <v>45</v>
      </c>
      <c r="X32" s="19"/>
      <c r="Y32" s="19"/>
      <c r="Z32" s="19"/>
    </row>
    <row r="33" spans="1:26" ht="15" thickBot="1" x14ac:dyDescent="0.35">
      <c r="A33" s="11">
        <f>IF(Table1[[#This Row],[תאריך]]="","",Table1[[#This Row],[תאריך]])</f>
        <v>44861</v>
      </c>
      <c r="B33" s="6" t="str">
        <f t="shared" si="0"/>
        <v>יום חמישי</v>
      </c>
      <c r="C33" s="7" t="str">
        <f>IF(Table1[[#This Row],[שעת כניסה]]=0,"",Table1[[#This Row],[שעת כניסה]])</f>
        <v/>
      </c>
      <c r="D33" s="7" t="str">
        <f>IF(Table1[[#This Row],[שעת יציאה]]=0,"",Table1[[#This Row],[שעת יציאה]])</f>
        <v/>
      </c>
      <c r="E33" s="8" t="str">
        <f t="shared" si="3"/>
        <v/>
      </c>
      <c r="F33" s="8" t="str">
        <f t="shared" si="4"/>
        <v/>
      </c>
      <c r="G33" s="8" t="str">
        <f t="shared" si="1"/>
        <v/>
      </c>
      <c r="H33" s="8" t="str">
        <f t="shared" si="2"/>
        <v/>
      </c>
      <c r="I33" s="8"/>
      <c r="J33" s="19"/>
      <c r="K33" s="19"/>
      <c r="L33" s="19"/>
      <c r="M33" s="19"/>
      <c r="N33" s="19"/>
      <c r="O33" s="19"/>
      <c r="P33" s="19"/>
      <c r="Q33" s="19"/>
      <c r="R33" s="19"/>
      <c r="S33" s="19"/>
      <c r="T33" s="19"/>
      <c r="U33" s="19"/>
      <c r="V33" s="19">
        <v>29</v>
      </c>
      <c r="W33" s="47" t="s">
        <v>46</v>
      </c>
      <c r="X33" s="19"/>
      <c r="Y33" s="19"/>
      <c r="Z33" s="19"/>
    </row>
    <row r="34" spans="1:26" ht="15" thickBot="1" x14ac:dyDescent="0.35">
      <c r="A34" s="11">
        <f>IF(Table1[[#This Row],[תאריך]]="","",Table1[[#This Row],[תאריך]])</f>
        <v>44862</v>
      </c>
      <c r="B34" s="6" t="str">
        <f t="shared" si="0"/>
        <v>יום שישי</v>
      </c>
      <c r="C34" s="7" t="str">
        <f>IF(Table1[[#This Row],[שעת כניסה]]=0,"",Table1[[#This Row],[שעת כניסה]])</f>
        <v/>
      </c>
      <c r="D34" s="7" t="str">
        <f>IF(Table1[[#This Row],[שעת יציאה]]=0,"",Table1[[#This Row],[שעת יציאה]])</f>
        <v/>
      </c>
      <c r="E34" s="8" t="str">
        <f t="shared" si="3"/>
        <v/>
      </c>
      <c r="F34" s="8" t="str">
        <f t="shared" si="4"/>
        <v/>
      </c>
      <c r="G34" s="8" t="str">
        <f t="shared" si="1"/>
        <v/>
      </c>
      <c r="H34" s="8" t="str">
        <f t="shared" si="2"/>
        <v/>
      </c>
      <c r="I34" s="8"/>
      <c r="J34" s="19"/>
      <c r="K34" s="19"/>
      <c r="L34" s="19"/>
      <c r="M34" s="19"/>
      <c r="N34" s="19"/>
      <c r="O34" s="19"/>
      <c r="P34" s="19"/>
      <c r="Q34" s="19"/>
      <c r="R34" s="19"/>
      <c r="S34" s="19"/>
      <c r="T34" s="19"/>
      <c r="U34" s="19"/>
      <c r="V34" s="19">
        <v>30</v>
      </c>
      <c r="W34" s="47" t="s">
        <v>47</v>
      </c>
      <c r="X34" s="19"/>
      <c r="Y34" s="19"/>
      <c r="Z34" s="19"/>
    </row>
    <row r="35" spans="1:26" ht="15" thickBot="1" x14ac:dyDescent="0.35">
      <c r="A35" s="11">
        <f>IF(Table1[[#This Row],[תאריך]]="","",Table1[[#This Row],[תאריך]])</f>
        <v>44863</v>
      </c>
      <c r="B35" s="6" t="str">
        <f t="shared" si="0"/>
        <v>שבת</v>
      </c>
      <c r="C35" s="7" t="str">
        <f>IF(Table1[[#This Row],[שעת כניסה]]=0,"",Table1[[#This Row],[שעת כניסה]])</f>
        <v/>
      </c>
      <c r="D35" s="7" t="str">
        <f>IF(Table1[[#This Row],[שעת יציאה]]=0,"",Table1[[#This Row],[שעת יציאה]])</f>
        <v/>
      </c>
      <c r="E35" s="8" t="str">
        <f t="shared" si="3"/>
        <v/>
      </c>
      <c r="F35" s="8" t="str">
        <f t="shared" si="4"/>
        <v/>
      </c>
      <c r="G35" s="8" t="str">
        <f t="shared" si="1"/>
        <v/>
      </c>
      <c r="H35" s="8" t="str">
        <f t="shared" si="2"/>
        <v/>
      </c>
      <c r="I35" s="8"/>
      <c r="J35" s="19"/>
      <c r="K35" s="19"/>
      <c r="L35" s="19"/>
      <c r="M35" s="19"/>
      <c r="N35" s="19"/>
      <c r="O35" s="19"/>
      <c r="P35" s="19"/>
      <c r="Q35" s="19"/>
      <c r="R35" s="19"/>
      <c r="S35" s="19"/>
      <c r="T35" s="19"/>
      <c r="U35" s="19"/>
      <c r="V35" s="19">
        <v>31</v>
      </c>
      <c r="W35" s="47" t="s">
        <v>48</v>
      </c>
      <c r="X35" s="19"/>
      <c r="Y35" s="19"/>
      <c r="Z35" s="19"/>
    </row>
    <row r="36" spans="1:26" ht="15" thickBot="1" x14ac:dyDescent="0.35">
      <c r="A36" s="11">
        <f>IF(Table1[[#This Row],[תאריך]]="","",Table1[[#This Row],[תאריך]])</f>
        <v>44864</v>
      </c>
      <c r="B36" s="6" t="str">
        <f>TEXT(A36,"[$-D]DDDD")</f>
        <v>יום ראשון</v>
      </c>
      <c r="C36" s="7" t="str">
        <f>IF(Table1[[#This Row],[שעת כניסה]]=0,"",Table1[[#This Row],[שעת כניסה]])</f>
        <v/>
      </c>
      <c r="D36" s="7" t="str">
        <f>IF(Table1[[#This Row],[שעת יציאה]]=0,"",Table1[[#This Row],[שעת יציאה]])</f>
        <v/>
      </c>
      <c r="E36" s="8" t="str">
        <f>IF(AND(D36&lt;&gt;"",C36&lt;&gt;""),(D36-C36+(D36&lt;C36))*24,"")</f>
        <v/>
      </c>
      <c r="F36" s="8" t="str">
        <f>IF(AND(D36&lt;&gt;"",C36&lt;&gt;""),IF(E36&gt;$L$6,$L$6,E36),"")</f>
        <v/>
      </c>
      <c r="G36" s="8" t="str">
        <f>IF(AND(D36&lt;&gt;"",C36&lt;&gt;""),IF(E36&gt;$L$6,IF(E36-F36&gt;$M$6,$M$6,E36-F36),""),"")</f>
        <v/>
      </c>
      <c r="H36" s="8" t="str">
        <f>IF(AND(D36&lt;&gt;"",C36&lt;&gt;""),IF(E36&gt;$L$6+$M$6,E36-$M$6-$L$6,""),"")</f>
        <v/>
      </c>
      <c r="I36" s="8"/>
      <c r="J36" s="19"/>
      <c r="K36" s="19"/>
      <c r="L36" s="19"/>
      <c r="M36" s="19"/>
      <c r="N36" s="19"/>
      <c r="O36" s="19"/>
      <c r="P36" s="19"/>
      <c r="Q36" s="19"/>
      <c r="R36" s="19"/>
      <c r="S36" s="19"/>
      <c r="T36" s="19"/>
      <c r="U36" s="19"/>
      <c r="V36" s="19"/>
      <c r="W36" s="47"/>
      <c r="X36" s="19"/>
      <c r="Y36" s="19"/>
      <c r="Z36" s="19"/>
    </row>
    <row r="37" spans="1:26" ht="15" thickBot="1" x14ac:dyDescent="0.35">
      <c r="A37" s="11">
        <f>IF(Table1[[#This Row],[תאריך]]="","",Table1[[#This Row],[תאריך]])</f>
        <v>44865</v>
      </c>
      <c r="B37" s="6" t="str">
        <f>TEXT(A37,"[$-D]DDDD")</f>
        <v>יום שני</v>
      </c>
      <c r="C37" s="7" t="str">
        <f>IF(Table1[[#This Row],[שעת כניסה]]=0,"",Table1[[#This Row],[שעת כניסה]])</f>
        <v/>
      </c>
      <c r="D37" s="7" t="str">
        <f>IF(Table1[[#This Row],[שעת יציאה]]=0,"",Table1[[#This Row],[שעת יציאה]])</f>
        <v/>
      </c>
      <c r="E37" s="8" t="str">
        <f>IF(AND(D37&lt;&gt;"",C37&lt;&gt;""),(D37-C37+(D37&lt;C37))*24,"")</f>
        <v/>
      </c>
      <c r="F37" s="8" t="str">
        <f>IF(AND(D37&lt;&gt;"",C37&lt;&gt;""),IF(E37&gt;$L$6,$L$6,E37),"")</f>
        <v/>
      </c>
      <c r="G37" s="8" t="str">
        <f>IF(AND(D37&lt;&gt;"",C37&lt;&gt;""),IF(E37&gt;$L$6,IF(E37-F37&gt;$M$6,$M$6,E37-F37),""),"")</f>
        <v/>
      </c>
      <c r="H37" s="8" t="str">
        <f>IF(AND(D37&lt;&gt;"",C37&lt;&gt;""),IF(E37&gt;$L$6+$M$6,E37-$M$6-$L$6,""),"")</f>
        <v/>
      </c>
      <c r="I37" s="8"/>
      <c r="J37" s="19"/>
      <c r="K37" s="19"/>
      <c r="L37" s="19"/>
      <c r="M37" s="19"/>
      <c r="N37" s="19"/>
      <c r="O37" s="19"/>
      <c r="P37" s="19"/>
      <c r="Q37" s="19"/>
      <c r="R37" s="19"/>
      <c r="S37" s="19"/>
      <c r="T37" s="19"/>
      <c r="U37" s="19"/>
      <c r="V37" s="19"/>
      <c r="W37" s="47"/>
      <c r="X37" s="19"/>
      <c r="Y37" s="19"/>
      <c r="Z37" s="19"/>
    </row>
    <row r="38" spans="1:26" ht="15" thickBot="1" x14ac:dyDescent="0.35">
      <c r="A38" s="12"/>
      <c r="B38" s="6"/>
      <c r="C38" s="7"/>
      <c r="D38" s="7"/>
      <c r="E38" s="8" t="str">
        <f t="shared" si="3"/>
        <v/>
      </c>
      <c r="F38" s="8" t="str">
        <f t="shared" si="4"/>
        <v/>
      </c>
      <c r="G38" s="8" t="str">
        <f t="shared" si="1"/>
        <v/>
      </c>
      <c r="H38" s="8" t="str">
        <f t="shared" si="2"/>
        <v/>
      </c>
      <c r="I38" s="8"/>
      <c r="J38" s="19"/>
      <c r="K38" s="19"/>
      <c r="L38" s="19"/>
      <c r="M38" s="19"/>
      <c r="N38" s="19"/>
      <c r="O38" s="19"/>
      <c r="P38" s="19"/>
      <c r="Q38" s="19"/>
      <c r="R38" s="19"/>
      <c r="S38" s="19"/>
      <c r="T38" s="19"/>
      <c r="U38" s="19"/>
      <c r="V38" s="19">
        <v>32</v>
      </c>
      <c r="W38" s="47" t="s">
        <v>49</v>
      </c>
      <c r="X38" s="19"/>
      <c r="Y38" s="19"/>
      <c r="Z38" s="19"/>
    </row>
    <row r="39" spans="1:26" ht="15" thickBot="1" x14ac:dyDescent="0.35">
      <c r="A39" s="17"/>
      <c r="B39" s="17"/>
      <c r="C39" s="17"/>
      <c r="D39" s="17"/>
      <c r="E39" s="8"/>
      <c r="F39" s="8">
        <f>SUM(Table13[שעות עבודה תעריף 1])</f>
        <v>0</v>
      </c>
      <c r="G39" s="8">
        <f>SUM(Table13[שעות עבודה תעריף 2])</f>
        <v>0</v>
      </c>
      <c r="H39" s="8">
        <f>SUM(Table13[שעות עבודה תעריף 3])</f>
        <v>0</v>
      </c>
      <c r="I39" s="10"/>
      <c r="J39" s="19"/>
      <c r="K39" s="19"/>
      <c r="L39" s="19"/>
      <c r="M39" s="19"/>
      <c r="N39" s="19"/>
      <c r="O39" s="19"/>
      <c r="P39" s="19"/>
      <c r="Q39" s="19"/>
      <c r="R39" s="19"/>
      <c r="S39" s="19"/>
      <c r="T39" s="19"/>
      <c r="U39" s="19"/>
      <c r="V39" s="19">
        <v>33</v>
      </c>
      <c r="W39" s="47" t="s">
        <v>50</v>
      </c>
      <c r="X39" s="19"/>
      <c r="Y39" s="19"/>
      <c r="Z39" s="19"/>
    </row>
    <row r="40" spans="1:26" ht="15.6" thickTop="1" thickBot="1" x14ac:dyDescent="0.35">
      <c r="A40" s="9"/>
      <c r="B40" s="10"/>
      <c r="C40" s="10"/>
      <c r="D40" s="10"/>
      <c r="E40" s="10"/>
      <c r="F40" s="10"/>
      <c r="G40" s="10"/>
      <c r="H40" s="23" t="s">
        <v>16</v>
      </c>
      <c r="I40" s="19"/>
      <c r="J40" s="19"/>
      <c r="K40" s="19"/>
      <c r="L40" s="19"/>
      <c r="M40" s="19"/>
      <c r="N40" s="19"/>
      <c r="O40" s="19"/>
      <c r="P40" s="19"/>
      <c r="Q40" s="19"/>
      <c r="R40" s="19"/>
      <c r="S40" s="19"/>
      <c r="T40" s="19"/>
      <c r="U40" s="19"/>
      <c r="V40" s="19">
        <v>34</v>
      </c>
      <c r="W40" s="47" t="s">
        <v>51</v>
      </c>
      <c r="X40" s="19"/>
      <c r="Y40" s="19"/>
      <c r="Z40" s="19"/>
    </row>
    <row r="41" spans="1:26" ht="16.2" thickTop="1" thickBot="1" x14ac:dyDescent="0.35">
      <c r="A41" s="9"/>
      <c r="B41" s="10"/>
      <c r="C41" s="10"/>
      <c r="D41" s="10"/>
      <c r="E41" s="10"/>
      <c r="F41" s="10"/>
      <c r="G41" s="10"/>
      <c r="H41" s="22">
        <f>F39*L7+G39*M7+N7*H39</f>
        <v>0</v>
      </c>
      <c r="I41" s="19"/>
      <c r="J41" s="19"/>
      <c r="K41" s="19"/>
      <c r="L41" s="19"/>
      <c r="M41" s="19"/>
      <c r="N41" s="19"/>
      <c r="O41" s="19"/>
      <c r="P41" s="19"/>
      <c r="Q41" s="19"/>
      <c r="R41" s="19"/>
      <c r="S41" s="19"/>
      <c r="T41" s="19"/>
      <c r="U41" s="19"/>
      <c r="V41" s="19">
        <v>35</v>
      </c>
      <c r="W41" s="47" t="s">
        <v>52</v>
      </c>
      <c r="X41" s="19"/>
      <c r="Y41" s="19"/>
      <c r="Z41" s="19"/>
    </row>
    <row r="42" spans="1:26" ht="15.6" thickTop="1" thickBot="1" x14ac:dyDescent="0.35">
      <c r="A42" s="19"/>
      <c r="B42" s="19"/>
      <c r="C42" s="19"/>
      <c r="D42" s="19"/>
      <c r="E42" s="19"/>
      <c r="F42" s="19"/>
      <c r="G42" s="19"/>
      <c r="H42" s="19"/>
      <c r="I42" s="19"/>
      <c r="J42" s="19"/>
      <c r="K42" s="19"/>
      <c r="L42" s="19"/>
      <c r="M42" s="19"/>
      <c r="N42" s="19"/>
      <c r="O42" s="19"/>
      <c r="P42" s="19"/>
      <c r="Q42" s="19"/>
      <c r="R42" s="19"/>
      <c r="S42" s="19"/>
      <c r="T42" s="19"/>
      <c r="U42" s="19"/>
      <c r="V42" s="19">
        <v>36</v>
      </c>
      <c r="W42" s="47" t="s">
        <v>53</v>
      </c>
      <c r="X42" s="19"/>
      <c r="Y42" s="19"/>
      <c r="Z42" s="19"/>
    </row>
    <row r="43" spans="1:26" ht="15" thickBot="1" x14ac:dyDescent="0.35">
      <c r="A43" s="19"/>
      <c r="B43" s="19"/>
      <c r="C43" s="19"/>
      <c r="D43" s="19"/>
      <c r="E43" s="19"/>
      <c r="F43" s="19"/>
      <c r="G43" s="19"/>
      <c r="H43" s="19"/>
      <c r="I43" s="19"/>
      <c r="J43" s="19"/>
      <c r="K43" s="19"/>
      <c r="L43" s="19"/>
      <c r="M43" s="19"/>
      <c r="N43" s="19"/>
      <c r="O43" s="19"/>
      <c r="P43" s="19"/>
      <c r="Q43" s="19"/>
      <c r="R43" s="19"/>
      <c r="S43" s="19"/>
      <c r="T43" s="19"/>
      <c r="U43" s="19"/>
      <c r="V43" s="19">
        <v>37</v>
      </c>
      <c r="W43" s="47" t="s">
        <v>54</v>
      </c>
      <c r="X43" s="1"/>
      <c r="Y43" s="1"/>
      <c r="Z43" s="1"/>
    </row>
    <row r="44" spans="1:26" x14ac:dyDescent="0.3">
      <c r="A44" s="19"/>
      <c r="B44" s="19"/>
      <c r="C44" s="19"/>
      <c r="D44" s="19"/>
      <c r="E44" s="19"/>
      <c r="F44" s="19"/>
      <c r="G44" s="19"/>
      <c r="H44" s="19"/>
      <c r="I44" s="19"/>
      <c r="J44" s="19"/>
      <c r="K44" s="19"/>
      <c r="L44" s="19"/>
      <c r="M44" s="19"/>
      <c r="N44" s="19"/>
      <c r="O44" s="19"/>
      <c r="P44" s="19"/>
      <c r="Q44" s="19"/>
      <c r="R44" s="19"/>
      <c r="S44" s="19"/>
      <c r="T44" s="19"/>
      <c r="U44" s="19"/>
      <c r="V44" s="19">
        <v>38</v>
      </c>
      <c r="W44" s="47" t="s">
        <v>55</v>
      </c>
    </row>
    <row r="45" spans="1:26" x14ac:dyDescent="0.3">
      <c r="A45" s="19"/>
      <c r="B45" s="19"/>
      <c r="C45" s="19"/>
      <c r="D45" s="19"/>
      <c r="E45" s="19"/>
      <c r="F45" s="19"/>
      <c r="G45" s="19"/>
      <c r="H45" s="19"/>
      <c r="I45" s="19"/>
      <c r="J45" s="19"/>
      <c r="K45" s="19"/>
      <c r="L45" s="19"/>
      <c r="M45" s="19"/>
      <c r="N45" s="19"/>
      <c r="O45" s="19"/>
      <c r="P45" s="19"/>
      <c r="Q45" s="19"/>
      <c r="R45" s="19"/>
      <c r="S45" s="19"/>
      <c r="T45" s="19"/>
      <c r="U45" s="19"/>
      <c r="V45" s="19">
        <v>39</v>
      </c>
      <c r="W45" s="47" t="s">
        <v>56</v>
      </c>
    </row>
    <row r="46" spans="1:26" x14ac:dyDescent="0.3">
      <c r="A46" s="19"/>
      <c r="B46" s="19"/>
      <c r="C46" s="19"/>
      <c r="D46" s="19"/>
      <c r="E46" s="19"/>
      <c r="F46" s="19"/>
      <c r="G46" s="19"/>
      <c r="H46" s="19"/>
      <c r="I46" s="19"/>
      <c r="J46" s="19"/>
      <c r="K46" s="19"/>
      <c r="L46" s="19"/>
      <c r="M46" s="19"/>
      <c r="N46" s="19"/>
      <c r="O46" s="19"/>
      <c r="P46" s="19"/>
      <c r="Q46" s="19"/>
      <c r="R46" s="19"/>
      <c r="S46" s="19"/>
      <c r="T46" s="19"/>
      <c r="U46" s="19"/>
      <c r="V46" s="19">
        <v>40</v>
      </c>
      <c r="W46" s="47" t="s">
        <v>57</v>
      </c>
    </row>
    <row r="47" spans="1:26" x14ac:dyDescent="0.3">
      <c r="A47" s="19"/>
      <c r="B47" s="19"/>
      <c r="C47" s="19"/>
      <c r="D47" s="19"/>
      <c r="E47" s="19"/>
      <c r="F47" s="19"/>
      <c r="G47" s="19"/>
      <c r="H47" s="19"/>
      <c r="I47" s="19"/>
      <c r="J47" s="19"/>
      <c r="K47" s="19"/>
      <c r="L47" s="19"/>
      <c r="M47" s="19"/>
      <c r="N47" s="19"/>
      <c r="O47" s="19"/>
      <c r="P47" s="19"/>
      <c r="Q47" s="19"/>
      <c r="R47" s="19"/>
      <c r="S47" s="19"/>
      <c r="T47" s="19"/>
      <c r="U47" s="19"/>
      <c r="V47" s="19">
        <v>41</v>
      </c>
      <c r="W47" s="47" t="s">
        <v>58</v>
      </c>
    </row>
    <row r="48" spans="1:26" x14ac:dyDescent="0.3">
      <c r="A48" s="19"/>
      <c r="B48" s="19"/>
      <c r="C48" s="19"/>
      <c r="D48" s="19"/>
      <c r="E48" s="19"/>
      <c r="F48" s="19"/>
      <c r="G48" s="19"/>
      <c r="H48" s="19"/>
      <c r="I48" s="19"/>
      <c r="J48" s="19"/>
      <c r="K48" s="19"/>
      <c r="L48" s="19"/>
      <c r="M48" s="19"/>
      <c r="N48" s="19"/>
      <c r="O48" s="19"/>
      <c r="P48" s="19"/>
      <c r="Q48" s="19"/>
      <c r="R48" s="19"/>
      <c r="S48" s="19"/>
      <c r="T48" s="19"/>
      <c r="U48" s="19"/>
      <c r="V48" s="19">
        <v>42</v>
      </c>
      <c r="W48" s="47" t="s">
        <v>59</v>
      </c>
    </row>
    <row r="49" spans="1:23" x14ac:dyDescent="0.3">
      <c r="A49" s="19"/>
      <c r="B49" s="19"/>
      <c r="C49" s="19"/>
      <c r="D49" s="19"/>
      <c r="E49" s="19"/>
      <c r="F49" s="19"/>
      <c r="G49" s="19"/>
      <c r="H49" s="19"/>
      <c r="I49" s="19"/>
      <c r="J49" s="19"/>
      <c r="K49" s="19"/>
      <c r="L49" s="19"/>
      <c r="M49" s="19"/>
      <c r="N49" s="19"/>
      <c r="O49" s="19"/>
      <c r="P49" s="19"/>
      <c r="Q49" s="19"/>
      <c r="R49" s="19"/>
      <c r="S49" s="19"/>
      <c r="T49" s="19"/>
      <c r="U49" s="19"/>
      <c r="V49" s="19">
        <v>43</v>
      </c>
      <c r="W49" s="47" t="s">
        <v>60</v>
      </c>
    </row>
    <row r="50" spans="1:23" x14ac:dyDescent="0.3">
      <c r="A50" s="19"/>
      <c r="B50" s="19"/>
      <c r="C50" s="19"/>
      <c r="D50" s="19"/>
      <c r="E50" s="19"/>
      <c r="F50" s="19"/>
      <c r="G50" s="19"/>
      <c r="H50" s="19"/>
      <c r="I50" s="19"/>
      <c r="J50" s="19"/>
      <c r="K50" s="19"/>
      <c r="L50" s="19"/>
      <c r="M50" s="19"/>
      <c r="N50" s="19"/>
      <c r="O50" s="19"/>
      <c r="P50" s="19"/>
      <c r="Q50" s="19"/>
      <c r="R50" s="19"/>
      <c r="S50" s="19"/>
      <c r="T50" s="19"/>
      <c r="U50" s="19"/>
      <c r="V50" s="19">
        <v>44</v>
      </c>
      <c r="W50" s="47" t="s">
        <v>61</v>
      </c>
    </row>
    <row r="51" spans="1:23" x14ac:dyDescent="0.3">
      <c r="A51" s="19"/>
      <c r="B51" s="19"/>
      <c r="C51" s="19"/>
      <c r="D51" s="19"/>
      <c r="E51" s="19"/>
      <c r="F51" s="19"/>
      <c r="G51" s="19"/>
      <c r="H51" s="19"/>
      <c r="I51" s="19"/>
      <c r="J51" s="19"/>
      <c r="K51" s="19"/>
      <c r="L51" s="19"/>
      <c r="M51" s="19"/>
      <c r="N51" s="19"/>
      <c r="O51" s="19"/>
      <c r="P51" s="19"/>
      <c r="Q51" s="19"/>
      <c r="R51" s="19"/>
      <c r="S51" s="19"/>
      <c r="T51" s="19"/>
      <c r="U51" s="19"/>
      <c r="V51" s="19">
        <v>45</v>
      </c>
      <c r="W51" s="47" t="s">
        <v>62</v>
      </c>
    </row>
    <row r="52" spans="1:23" x14ac:dyDescent="0.3">
      <c r="I52" s="19"/>
      <c r="J52" s="19"/>
      <c r="K52" s="19"/>
      <c r="L52" s="19"/>
      <c r="M52" s="19"/>
      <c r="N52" s="19"/>
      <c r="O52" s="19"/>
      <c r="P52" s="19"/>
      <c r="Q52" s="19"/>
      <c r="R52" s="19"/>
      <c r="S52" s="19"/>
      <c r="T52" s="19"/>
      <c r="U52" s="19"/>
      <c r="V52" s="19"/>
      <c r="W52" s="47"/>
    </row>
    <row r="53" spans="1:23" x14ac:dyDescent="0.3">
      <c r="K53" s="19"/>
      <c r="L53" s="19"/>
      <c r="M53" s="19"/>
      <c r="N53" s="19"/>
      <c r="O53" s="19"/>
      <c r="P53" s="19"/>
      <c r="Q53" s="19"/>
      <c r="R53" s="19"/>
      <c r="S53" s="19"/>
      <c r="T53" s="19"/>
      <c r="U53" s="19"/>
      <c r="V53" s="19"/>
      <c r="W53" s="47"/>
    </row>
    <row r="54" spans="1:23" x14ac:dyDescent="0.3">
      <c r="V54" s="19"/>
      <c r="W54" s="47"/>
    </row>
    <row r="55" spans="1:23" x14ac:dyDescent="0.3">
      <c r="V55" s="19"/>
      <c r="W55" s="47"/>
    </row>
    <row r="56" spans="1:23" x14ac:dyDescent="0.3">
      <c r="V56" s="19"/>
      <c r="W56" s="19"/>
    </row>
    <row r="57" spans="1:23" x14ac:dyDescent="0.3">
      <c r="V57" s="19"/>
      <c r="W57" s="19"/>
    </row>
    <row r="58" spans="1:23" x14ac:dyDescent="0.3">
      <c r="V58" s="19"/>
      <c r="W58" s="19"/>
    </row>
    <row r="59" spans="1:23" x14ac:dyDescent="0.3">
      <c r="V59" s="19"/>
      <c r="W59" s="19"/>
    </row>
    <row r="60" spans="1:23" x14ac:dyDescent="0.3">
      <c r="V60" s="19"/>
      <c r="W60" s="19"/>
    </row>
    <row r="61" spans="1:23" x14ac:dyDescent="0.3">
      <c r="V61" s="19"/>
      <c r="W61" s="19"/>
    </row>
    <row r="62" spans="1:23" x14ac:dyDescent="0.3">
      <c r="V62" s="19"/>
      <c r="W62" s="19"/>
    </row>
    <row r="63" spans="1:23" x14ac:dyDescent="0.3">
      <c r="V63" s="19"/>
      <c r="W63" s="19"/>
    </row>
    <row r="64" spans="1:23" x14ac:dyDescent="0.3">
      <c r="V64" s="19"/>
    </row>
    <row r="65" spans="22:22" x14ac:dyDescent="0.3">
      <c r="V65" s="19"/>
    </row>
    <row r="66" spans="22:22" x14ac:dyDescent="0.3">
      <c r="V66" s="19"/>
    </row>
    <row r="67" spans="22:22" x14ac:dyDescent="0.3">
      <c r="V67" s="19"/>
    </row>
    <row r="68" spans="22:22" x14ac:dyDescent="0.3">
      <c r="V68" s="19"/>
    </row>
    <row r="69" spans="22:22" x14ac:dyDescent="0.3">
      <c r="V69" s="19"/>
    </row>
    <row r="70" spans="22:22" x14ac:dyDescent="0.3">
      <c r="V70" s="19"/>
    </row>
    <row r="71" spans="22:22" x14ac:dyDescent="0.3">
      <c r="V71" s="19"/>
    </row>
    <row r="72" spans="22:22" x14ac:dyDescent="0.3">
      <c r="V72" s="19"/>
    </row>
    <row r="73" spans="22:22" x14ac:dyDescent="0.3">
      <c r="V73" s="19"/>
    </row>
    <row r="74" spans="22:22" x14ac:dyDescent="0.3">
      <c r="V74" s="19"/>
    </row>
    <row r="75" spans="22:22" x14ac:dyDescent="0.3">
      <c r="V75" s="19"/>
    </row>
    <row r="76" spans="22:22" x14ac:dyDescent="0.3">
      <c r="V76" s="19"/>
    </row>
    <row r="77" spans="22:22" x14ac:dyDescent="0.3">
      <c r="V77" s="19"/>
    </row>
    <row r="78" spans="22:22" x14ac:dyDescent="0.3">
      <c r="V78" s="19"/>
    </row>
    <row r="79" spans="22:22" x14ac:dyDescent="0.3">
      <c r="V79" s="19"/>
    </row>
    <row r="80" spans="22:22" x14ac:dyDescent="0.3">
      <c r="V80" s="19"/>
    </row>
    <row r="81" spans="22:23" x14ac:dyDescent="0.3">
      <c r="V81" s="19"/>
    </row>
    <row r="82" spans="22:23" x14ac:dyDescent="0.3">
      <c r="V82" s="19"/>
    </row>
    <row r="83" spans="22:23" x14ac:dyDescent="0.3">
      <c r="V83" s="19"/>
    </row>
    <row r="84" spans="22:23" x14ac:dyDescent="0.3">
      <c r="V84" s="19"/>
      <c r="W84" s="46"/>
    </row>
    <row r="85" spans="22:23" x14ac:dyDescent="0.3">
      <c r="V85" s="19"/>
    </row>
    <row r="86" spans="22:23" x14ac:dyDescent="0.3">
      <c r="V86" s="19"/>
    </row>
    <row r="87" spans="22:23" x14ac:dyDescent="0.3">
      <c r="V87" s="19"/>
    </row>
    <row r="88" spans="22:23" x14ac:dyDescent="0.3">
      <c r="V88" s="19"/>
    </row>
    <row r="89" spans="22:23" x14ac:dyDescent="0.3">
      <c r="V89" s="19"/>
    </row>
    <row r="90" spans="22:23" x14ac:dyDescent="0.3">
      <c r="V90" s="19"/>
    </row>
    <row r="91" spans="22:23" x14ac:dyDescent="0.3">
      <c r="V91" s="19"/>
    </row>
    <row r="92" spans="22:23" x14ac:dyDescent="0.3">
      <c r="V92" s="19"/>
    </row>
    <row r="93" spans="22:23" x14ac:dyDescent="0.3">
      <c r="V93" s="19"/>
    </row>
    <row r="94" spans="22:23" x14ac:dyDescent="0.3">
      <c r="V94" s="19"/>
    </row>
    <row r="95" spans="22:23" x14ac:dyDescent="0.3">
      <c r="V95" s="19"/>
    </row>
    <row r="96" spans="22:23" x14ac:dyDescent="0.3">
      <c r="V96" s="19"/>
    </row>
    <row r="97" spans="22:23" x14ac:dyDescent="0.3">
      <c r="V97" s="19"/>
      <c r="W97" s="19"/>
    </row>
    <row r="98" spans="22:23" x14ac:dyDescent="0.3">
      <c r="V98" s="19"/>
      <c r="W98" s="19"/>
    </row>
    <row r="99" spans="22:23" x14ac:dyDescent="0.3">
      <c r="V99" s="19"/>
      <c r="W99" s="19"/>
    </row>
    <row r="100" spans="22:23" x14ac:dyDescent="0.3">
      <c r="V100" s="19"/>
      <c r="W100" s="19"/>
    </row>
    <row r="101" spans="22:23" x14ac:dyDescent="0.3">
      <c r="V101" s="19"/>
      <c r="W101" s="19"/>
    </row>
    <row r="102" spans="22:23" x14ac:dyDescent="0.3">
      <c r="V102" s="19"/>
      <c r="W102" s="19"/>
    </row>
    <row r="103" spans="22:23" x14ac:dyDescent="0.3">
      <c r="V103" s="19"/>
      <c r="W103" s="19"/>
    </row>
    <row r="104" spans="22:23" x14ac:dyDescent="0.3">
      <c r="V104" s="19"/>
      <c r="W104" s="19"/>
    </row>
    <row r="105" spans="22:23" x14ac:dyDescent="0.3">
      <c r="V105" s="19"/>
      <c r="W105" s="19"/>
    </row>
    <row r="106" spans="22:23" x14ac:dyDescent="0.3">
      <c r="V106" s="19"/>
      <c r="W106" s="19"/>
    </row>
    <row r="107" spans="22:23" x14ac:dyDescent="0.3">
      <c r="V107" s="19"/>
      <c r="W107" s="19"/>
    </row>
    <row r="108" spans="22:23" x14ac:dyDescent="0.3">
      <c r="V108" s="19"/>
      <c r="W108" s="19"/>
    </row>
    <row r="109" spans="22:23" x14ac:dyDescent="0.3">
      <c r="V109" s="19"/>
      <c r="W109" s="45"/>
    </row>
    <row r="110" spans="22:23" x14ac:dyDescent="0.3">
      <c r="V110" s="19"/>
    </row>
    <row r="111" spans="22:23" x14ac:dyDescent="0.3">
      <c r="V111" s="19"/>
    </row>
    <row r="112" spans="22:23" x14ac:dyDescent="0.3">
      <c r="V112" s="19"/>
    </row>
    <row r="113" spans="22:22" x14ac:dyDescent="0.3">
      <c r="V113" s="19"/>
    </row>
    <row r="114" spans="22:22" x14ac:dyDescent="0.3">
      <c r="V114" s="19"/>
    </row>
    <row r="115" spans="22:22" x14ac:dyDescent="0.3">
      <c r="V115" s="19"/>
    </row>
    <row r="116" spans="22:22" x14ac:dyDescent="0.3">
      <c r="V116" s="19"/>
    </row>
    <row r="117" spans="22:22" x14ac:dyDescent="0.3">
      <c r="V117" s="19"/>
    </row>
    <row r="118" spans="22:22" x14ac:dyDescent="0.3">
      <c r="V118" s="19"/>
    </row>
    <row r="119" spans="22:22" x14ac:dyDescent="0.3">
      <c r="V119" s="19"/>
    </row>
    <row r="120" spans="22:22" x14ac:dyDescent="0.3">
      <c r="V120" s="19"/>
    </row>
    <row r="121" spans="22:22" x14ac:dyDescent="0.3">
      <c r="V121" s="19"/>
    </row>
    <row r="122" spans="22:22" x14ac:dyDescent="0.3">
      <c r="V122" s="19"/>
    </row>
    <row r="123" spans="22:22" x14ac:dyDescent="0.3">
      <c r="V123" s="19"/>
    </row>
    <row r="124" spans="22:22" x14ac:dyDescent="0.3">
      <c r="V124" s="19"/>
    </row>
    <row r="125" spans="22:22" x14ac:dyDescent="0.3">
      <c r="V125" s="19"/>
    </row>
    <row r="126" spans="22:22" x14ac:dyDescent="0.3">
      <c r="V126" s="19"/>
    </row>
    <row r="127" spans="22:22" x14ac:dyDescent="0.3">
      <c r="V127" s="19"/>
    </row>
    <row r="128" spans="22:22" x14ac:dyDescent="0.3">
      <c r="V128" s="19"/>
    </row>
    <row r="129" spans="22:23" x14ac:dyDescent="0.3">
      <c r="V129" s="19"/>
    </row>
    <row r="130" spans="22:23" x14ac:dyDescent="0.3">
      <c r="V130" s="19"/>
    </row>
    <row r="131" spans="22:23" x14ac:dyDescent="0.3">
      <c r="V131" s="19"/>
    </row>
    <row r="132" spans="22:23" x14ac:dyDescent="0.3">
      <c r="V132" s="19"/>
    </row>
    <row r="133" spans="22:23" x14ac:dyDescent="0.3">
      <c r="V133" s="19"/>
      <c r="W133" s="46"/>
    </row>
    <row r="134" spans="22:23" x14ac:dyDescent="0.3">
      <c r="V134" s="19"/>
    </row>
    <row r="135" spans="22:23" x14ac:dyDescent="0.3">
      <c r="V135" s="19"/>
    </row>
    <row r="136" spans="22:23" x14ac:dyDescent="0.3">
      <c r="V136" s="19"/>
    </row>
    <row r="137" spans="22:23" x14ac:dyDescent="0.3">
      <c r="V137" s="19"/>
    </row>
    <row r="138" spans="22:23" x14ac:dyDescent="0.3">
      <c r="V138" s="19"/>
    </row>
    <row r="139" spans="22:23" x14ac:dyDescent="0.3">
      <c r="V139" s="19"/>
    </row>
    <row r="140" spans="22:23" x14ac:dyDescent="0.3">
      <c r="V140" s="19"/>
    </row>
    <row r="141" spans="22:23" x14ac:dyDescent="0.3">
      <c r="V141" s="19"/>
    </row>
    <row r="142" spans="22:23" x14ac:dyDescent="0.3">
      <c r="V142" s="19"/>
    </row>
    <row r="143" spans="22:23" x14ac:dyDescent="0.3">
      <c r="V143" s="19"/>
    </row>
    <row r="144" spans="22:23" x14ac:dyDescent="0.3">
      <c r="V144" s="19"/>
    </row>
    <row r="145" spans="22:22" x14ac:dyDescent="0.3">
      <c r="V145" s="19"/>
    </row>
    <row r="146" spans="22:22" x14ac:dyDescent="0.3">
      <c r="V146" s="19"/>
    </row>
    <row r="147" spans="22:22" x14ac:dyDescent="0.3">
      <c r="V147" s="19"/>
    </row>
    <row r="148" spans="22:22" x14ac:dyDescent="0.3">
      <c r="V148" s="19"/>
    </row>
    <row r="149" spans="22:22" x14ac:dyDescent="0.3">
      <c r="V149" s="19"/>
    </row>
    <row r="150" spans="22:22" x14ac:dyDescent="0.3">
      <c r="V150" s="19"/>
    </row>
  </sheetData>
  <sheetProtection algorithmName="SHA-512" hashValue="bDDffHZ3xyGavc302hgwYBob3y+DkaZtaa/EP7pALrDTukPHv6MrKyYgWBN9FiTrh/eJsPN9USYGxO/VDOH4Ng==" saltValue="lllrQ8Ua4m4CRlwFITQ4/g==" spinCount="100000" sheet="1" objects="1" scenarios="1" selectLockedCells="1"/>
  <mergeCells count="2">
    <mergeCell ref="F2:G2"/>
    <mergeCell ref="K4:N4"/>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טבלת שעות</vt:lpstr>
      <vt:lpstr>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Shahar, EldadX</dc:creator>
  <cp:lastModifiedBy>Shahar, Eldad</cp:lastModifiedBy>
  <dcterms:created xsi:type="dcterms:W3CDTF">2015-06-05T18:17:20Z</dcterms:created>
  <dcterms:modified xsi:type="dcterms:W3CDTF">2022-09-28T08:59:52Z</dcterms:modified>
</cp:coreProperties>
</file>